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55" activeTab="0"/>
  </bookViews>
  <sheets>
    <sheet name="380-пп (Отчёт)" sheetId="1" r:id="rId1"/>
  </sheets>
  <definedNames>
    <definedName name="Par179" localSheetId="0">'380-пп (Отчёт)'!$A$203</definedName>
    <definedName name="Par180" localSheetId="0">'380-пп (Отчёт)'!$B$203</definedName>
    <definedName name="Par203" localSheetId="0">'380-пп (Отчёт)'!$E$211</definedName>
    <definedName name="Par204" localSheetId="0">'380-пп (Отчёт)'!$F$211</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<sst xmlns="http://schemas.openxmlformats.org/spreadsheetml/2006/main" count="634" uniqueCount="243">
  <si>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</si>
  <si>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</si>
  <si>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</si>
  <si>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</si>
  <si>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</si>
  <si>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</si>
  <si>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</si>
  <si>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</si>
  <si>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</si>
  <si>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</si>
  <si>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</si>
  <si>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</si>
  <si>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</si>
  <si>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</si>
  <si>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</si>
  <si>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</si>
  <si>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</si>
  <si>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</si>
  <si>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</si>
  <si>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</si>
  <si>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</si>
  <si>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</si>
  <si>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</si>
  <si>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</si>
  <si>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</si>
  <si>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</si>
  <si>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</si>
  <si>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</si>
  <si>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</si>
  <si>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</si>
  <si>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</si>
  <si>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</si>
  <si>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</si>
  <si>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</si>
  <si>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</si>
  <si>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</si>
  <si>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</si>
  <si>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</si>
  <si>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</si>
  <si>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</si>
  <si>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</si>
  <si>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</si>
  <si>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</si>
  <si>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</si>
  <si>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</si>
  <si>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</si>
  <si>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</si>
  <si>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</si>
  <si>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</si>
  <si>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</si>
  <si>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</si>
  <si>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</si>
  <si>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</si>
  <si>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</si>
  <si>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</si>
  <si>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</si>
  <si>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наличии ребенка или детей (в том числе находящихся под опекой, попечительством), испытывающих трудности в социальной адаптации</t>
  </si>
  <si>
    <t>Гражданин при отсутствии работы и средств к существованию</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</si>
  <si>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</si>
  <si>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</si>
  <si>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</si>
  <si>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</si>
  <si>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</si>
  <si>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</si>
  <si>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</si>
  <si>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</si>
  <si>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</si>
  <si>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</si>
  <si>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</si>
  <si>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</si>
  <si>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</si>
  <si>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</si>
  <si>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</si>
  <si>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</si>
  <si>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</si>
  <si>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</si>
  <si>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</si>
  <si>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</si>
  <si>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</si>
  <si>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</si>
  <si>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</si>
  <si>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</si>
  <si>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</si>
  <si>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</si>
  <si>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</si>
  <si>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</si>
  <si>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</si>
  <si>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</si>
  <si>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</si>
  <si>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</si>
  <si>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</si>
  <si>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</si>
  <si>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</si>
  <si>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</si>
  <si>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</si>
  <si>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</si>
  <si>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</si>
  <si>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</si>
  <si>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</si>
  <si>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</si>
  <si>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</si>
  <si>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</si>
  <si>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</si>
  <si>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</si>
  <si>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</si>
  <si>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</si>
  <si>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</si>
  <si>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</si>
  <si>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</si>
  <si>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</si>
  <si>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</si>
  <si>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</si>
  <si>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</si>
  <si>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</si>
  <si>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</si>
  <si>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</si>
  <si>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</si>
  <si>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</si>
  <si>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</si>
  <si>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 xml:space="preserve">                         </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</si>
  <si>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</si>
  <si>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</si>
  <si>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</si>
  <si>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</si>
  <si>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</si>
  <si>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</si>
  <si>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</si>
  <si>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t>Показатель 6: Количество нарушений санитарного законодательства в отчетном году, выявленных при проведении проверок</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</si>
  <si>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</si>
  <si>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</si>
  <si>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</si>
  <si>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</si>
  <si>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</si>
  <si>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</si>
  <si>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</si>
  <si>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</si>
  <si>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</si>
  <si>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</si>
  <si>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</si>
  <si>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</si>
  <si>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</si>
  <si>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</si>
  <si>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</si>
  <si>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</si>
  <si>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</si>
  <si>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</si>
  <si>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</si>
  <si>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</si>
  <si>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</si>
  <si>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</si>
  <si>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</si>
  <si>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</si>
  <si>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</si>
  <si>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</si>
  <si>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</si>
  <si>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</si>
  <si>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</si>
  <si>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</si>
  <si>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</si>
  <si>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</si>
  <si>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</si>
  <si>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</si>
  <si>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</si>
  <si>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</si>
  <si>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</si>
  <si>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</si>
  <si>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</si>
  <si>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</si>
  <si>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</si>
  <si>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</si>
  <si>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</si>
  <si>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3</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</si>
  <si>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4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</si>
  <si>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5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</si>
  <si>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</si>
  <si>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</si>
  <si>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</si>
  <si>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</si>
  <si>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</si>
  <si>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12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</si>
  <si>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13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</si>
  <si>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</si>
  <si>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r>
      <rPr>
        <b/>
        <sz val="11"/>
        <rFont val="Times New Roman"/>
        <family val="1"/>
      </rPr>
      <t>Государственная услуга 17</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</si>
  <si>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t>22879000Р69100400001001</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</si>
  <si>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</si>
  <si>
    <r>
      <rPr>
        <b/>
        <sz val="11"/>
        <rFont val="Times New Roman"/>
        <family val="1"/>
      </rPr>
      <t xml:space="preserve">Государственная услуга 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</si>
  <si>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t>15.1.</t>
  </si>
  <si>
    <t>15.2.</t>
  </si>
  <si>
    <t>15.3.</t>
  </si>
  <si>
    <t>15.4.</t>
  </si>
  <si>
    <t>15.5.</t>
  </si>
  <si>
    <t>16.1.</t>
  </si>
  <si>
    <t>16.2.</t>
  </si>
  <si>
    <t>16.3.</t>
  </si>
  <si>
    <t>16.4.</t>
  </si>
  <si>
    <t>16.5.</t>
  </si>
  <si>
    <r>
      <rPr>
        <b/>
        <sz val="11"/>
        <rFont val="Times New Roman"/>
        <family val="1"/>
      </rPr>
      <t>Государственная услуга 18</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</si>
  <si>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19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</si>
  <si>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20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</si>
  <si>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</si>
  <si>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22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</si>
  <si>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"Комплексный центр социального обслуживания населения" Весьегонского муниципального округа</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</si>
  <si>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</si>
  <si>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</si>
  <si>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</si>
  <si>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</si>
  <si>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r>
      <t>Индекс достижения показателей объема государственной услуги, выполнения работы (</t>
    </r>
    <r>
      <rPr>
        <sz val="11"/>
        <color indexed="12"/>
        <rFont val="Times New Roman"/>
        <family val="1"/>
      </rPr>
      <t>7</t>
    </r>
    <r>
      <rPr>
        <sz val="11"/>
        <color indexed="8"/>
        <rFont val="Times New Roman"/>
        <family val="1"/>
      </rPr>
      <t xml:space="preserve"> / </t>
    </r>
    <r>
      <rPr>
        <sz val="11"/>
        <color indexed="12"/>
        <rFont val="Times New Roman"/>
        <family val="1"/>
      </rPr>
      <t>6</t>
    </r>
    <r>
      <rPr>
        <sz val="11"/>
        <color indexed="8"/>
        <rFont val="Times New Roman"/>
        <family val="1"/>
      </rPr>
      <t>)</t>
    </r>
  </si>
  <si>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</si>
  <si>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</si>
  <si>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870000О.99.0.АЭ20АА01000</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</si>
  <si>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</si>
  <si>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Человек</t>
  </si>
  <si>
    <t>880000О.99.0.АЭ22АА10000</t>
  </si>
  <si>
    <t>880000О.99.0.АЭ22АА19000</t>
  </si>
  <si>
    <t>880000О.99.0.АЭ22АА28000</t>
  </si>
  <si>
    <t>880000О.99.0.АЭ22АА55000</t>
  </si>
  <si>
    <t>870000О.99.0.АЭ25АА73000</t>
  </si>
  <si>
    <t>870000О.99.0.АЭ25АА80000</t>
  </si>
  <si>
    <t>870000О.99.0.АЭ25АА79000</t>
  </si>
  <si>
    <t>870000О.99.0.АЭ25АА77000</t>
  </si>
  <si>
    <t>870000О.99.0.АЭ25АА76000</t>
  </si>
  <si>
    <t>870000О.99.0.АЭ25АА74000</t>
  </si>
  <si>
    <t>880000О.99.0.АЭ26АА10000</t>
  </si>
  <si>
    <t>880000О.99.0.АЭ26АА19000</t>
  </si>
  <si>
    <t>880000О.99.0.АЭ26АА28000</t>
  </si>
  <si>
    <t>880000О.99.0.АЭ26АА55000</t>
  </si>
  <si>
    <r>
      <rPr>
        <b/>
        <sz val="11"/>
        <rFont val="Times New Roman"/>
        <family val="1"/>
      </rPr>
      <t xml:space="preserve">Государственная услуга 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</si>
  <si>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</si>
  <si>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</si>
  <si>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9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</si>
  <si>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12</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</si>
  <si>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13</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</si>
  <si>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14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</si>
  <si>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15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</si>
  <si>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t xml:space="preserve">Государтвенная работа 1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</si>
  <si>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______________Кондратьева И.Л.
 "15" октября 2021 г.</t>
  </si>
  <si>
    <r>
      <t xml:space="preserve">за отчетный период с </t>
    </r>
    <r>
      <rPr>
        <b/>
        <u val="single"/>
        <sz val="16"/>
        <color indexed="56"/>
        <rFont val="Times New Roman"/>
        <family val="1"/>
      </rPr>
      <t>01.01.2021</t>
    </r>
    <r>
      <rPr>
        <b/>
        <sz val="16"/>
        <color indexed="10"/>
        <rFont val="Times New Roman"/>
        <family val="1"/>
      </rPr>
      <t xml:space="preserve"> </t>
    </r>
    <r>
      <rPr>
        <sz val="11"/>
        <color indexed="8"/>
        <rFont val="Times New Roman"/>
        <family val="1"/>
      </rPr>
      <t xml:space="preserve">по </t>
    </r>
    <r>
      <rPr>
        <sz val="16"/>
        <color indexed="8"/>
        <rFont val="Times New Roman"/>
        <family val="1"/>
      </rPr>
      <t>30</t>
    </r>
    <r>
      <rPr>
        <b/>
        <u val="single"/>
        <sz val="16"/>
        <color indexed="56"/>
        <rFont val="Times New Roman"/>
        <family val="1"/>
      </rPr>
      <t>.09.2021</t>
    </r>
  </si>
  <si>
    <t>Засместитель Министра социальной защиты населения Тверской области
_______________            И.Ю.Петрова
"22" октября 2021 г.</t>
  </si>
  <si>
    <t>Отклонение обосновано тем,  что с 17.03.2021 г.  внесены изменения в раздел медицинских социальных  услуг, часть которых перешла в раздел социального сопровождения.</t>
  </si>
  <si>
    <t>В связи с востребованностью  у получателей  социальных  услуг на дому</t>
  </si>
  <si>
    <t>Увеличилось количество обращений за ГСП</t>
  </si>
  <si>
    <t>Ожидаемое исполнение данного вида услуг - конец 2021 г.</t>
  </si>
  <si>
    <t>Отсутствие потребности в услугах данной категории</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</si>
</sst>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64">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b/>
      <i/>
      <sz val="11"/>
      <name val="Times New Roman"/>
      <family val="1"/>
    </font>
    <font>
      <sz val="12"/>
      <color indexed="8"/>
      <name val="Times New Roman"/>
      <family val="1"/>
    </font>
    <font>
      <sz val="8"/>
      <color indexed="8"/>
      <name val="Times New Roman"/>
      <family val="1"/>
    </font>
    <font>
      <sz val="12"/>
      <color indexed="10"/>
      <name val="Calibri"/>
      <family val="2"/>
    </font>
    <font>
      <b/>
      <sz val="12"/>
      <color indexed="10"/>
      <name val="Calibri"/>
      <family val="2"/>
    </font>
    <font>
      <sz val="10"/>
      <color indexed="8"/>
      <name val="Times New Roman"/>
      <family val="1"/>
    </font>
    <font>
      <b/>
      <u val="single"/>
      <sz val="11"/>
      <name val="Times New Roman"/>
      <family val="1"/>
    </font>
    <font>
      <sz val="16"/>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0" borderId="0">
      <alignment/>
      <protection/>
    </xf>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5" fillId="25" borderId="1" applyNumberFormat="0" applyAlignment="0" applyProtection="0"/>
    <xf numFmtId="0" fontId="46" fillId="26" borderId="2" applyNumberFormat="0" applyAlignment="0" applyProtection="0"/>
    <xf numFmtId="0" fontId="47" fillId="26" borderId="1" applyNumberFormat="0" applyAlignment="0" applyProtection="0"/>
    <xf numFmtId="0" fontId="48"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7" borderId="7"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1" fillId="31" borderId="0" applyNumberFormat="0" applyBorder="0" applyAlignment="0" applyProtection="0"/>
  </cellStyleXfs>
  <cellXfs count="76">
    <xf numFmtId="0" fontId="0" fillId="0" borderId="0" xfId="0" applyFont="1" applyAlignment="1">
      <alignment/>
    </xf>
    <xf numFmtId="0" fontId="2" fillId="0" borderId="10" xfId="0" applyFont="1" applyFill="1" applyBorder="1" applyAlignment="1">
      <alignment horizontal="center" vertical="center" wrapText="1"/>
    </xf>
    <xf numFmtId="0" fontId="0" fillId="0" borderId="0" xfId="0" applyFont="1" applyFill="1" applyAlignment="1">
      <alignment/>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8" fillId="0" borderId="12" xfId="0" applyNumberFormat="1" applyFont="1" applyFill="1" applyBorder="1" applyAlignment="1">
      <alignment vertical="top" wrapText="1"/>
    </xf>
    <xf numFmtId="170" fontId="0" fillId="0" borderId="12" xfId="0" applyNumberFormat="1" applyFill="1" applyBorder="1" applyAlignment="1">
      <alignment vertical="top" wrapText="1"/>
    </xf>
    <xf numFmtId="170" fontId="21" fillId="0" borderId="12" xfId="0" applyNumberFormat="1" applyFont="1" applyFill="1" applyBorder="1" applyAlignment="1">
      <alignment vertical="top" wrapText="1"/>
    </xf>
    <xf numFmtId="0" fontId="12" fillId="0" borderId="13" xfId="0" applyFont="1" applyFill="1" applyBorder="1" applyAlignment="1">
      <alignment horizontal="center" vertical="center" wrapText="1"/>
    </xf>
    <xf numFmtId="0" fontId="6" fillId="0" borderId="0" xfId="0" applyFont="1" applyFill="1" applyAlignment="1">
      <alignment wrapText="1"/>
    </xf>
    <xf numFmtId="0" fontId="62" fillId="0" borderId="14" xfId="0" applyNumberFormat="1" applyFont="1" applyFill="1" applyBorder="1" applyAlignment="1">
      <alignment horizontal="center" vertical="center" wrapText="1"/>
    </xf>
    <xf numFmtId="0" fontId="0" fillId="0" borderId="0" xfId="0" applyFill="1" applyAlignment="1">
      <alignment/>
    </xf>
    <xf numFmtId="0" fontId="52" fillId="0" borderId="0" xfId="0" applyFont="1" applyFill="1" applyAlignment="1">
      <alignment wrapText="1"/>
    </xf>
    <xf numFmtId="0" fontId="52" fillId="0" borderId="0" xfId="0" applyFont="1" applyFill="1" applyAlignment="1">
      <alignment horizontal="center" vertical="center"/>
    </xf>
    <xf numFmtId="4" fontId="0" fillId="0" borderId="0" xfId="0" applyNumberFormat="1" applyFill="1" applyAlignment="1">
      <alignment/>
    </xf>
    <xf numFmtId="10" fontId="12"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9" fontId="1" fillId="0" borderId="0" xfId="58" applyFont="1" applyFill="1" applyAlignment="1">
      <alignment/>
    </xf>
    <xf numFmtId="0" fontId="4" fillId="0" borderId="0" xfId="0" applyFont="1" applyFill="1" applyAlignment="1">
      <alignment wrapText="1"/>
    </xf>
    <xf numFmtId="0" fontId="0" fillId="0" borderId="0" xfId="0" applyFill="1" applyAlignment="1">
      <alignment wrapText="1"/>
    </xf>
    <xf numFmtId="0" fontId="6" fillId="0" borderId="0" xfId="0" applyFont="1" applyFill="1" applyAlignment="1">
      <alignment horizontal="right"/>
    </xf>
    <xf numFmtId="0" fontId="2" fillId="0" borderId="0" xfId="0" applyFont="1" applyFill="1" applyAlignment="1">
      <alignment horizontal="left" vertical="top" wrapText="1"/>
    </xf>
    <xf numFmtId="0" fontId="0" fillId="0" borderId="0" xfId="0" applyFill="1" applyAlignment="1">
      <alignment horizontal="left" wrapText="1"/>
    </xf>
    <xf numFmtId="0" fontId="2" fillId="0" borderId="0" xfId="0" applyFont="1" applyFill="1" applyAlignment="1">
      <alignment horizontal="left" wrapText="1"/>
    </xf>
    <xf numFmtId="0" fontId="19" fillId="0" borderId="0" xfId="0" applyFont="1" applyFill="1" applyAlignment="1">
      <alignment horizontal="left" vertical="top" wrapText="1"/>
    </xf>
    <xf numFmtId="0" fontId="2" fillId="0" borderId="13" xfId="0" applyFont="1" applyFill="1" applyBorder="1" applyAlignment="1">
      <alignment horizontal="center" vertical="center" wrapText="1"/>
    </xf>
    <xf numFmtId="0" fontId="0" fillId="0" borderId="0" xfId="0" applyFill="1" applyBorder="1" applyAlignment="1">
      <alignment/>
    </xf>
    <xf numFmtId="0" fontId="19" fillId="0" borderId="0" xfId="0" applyFont="1" applyFill="1" applyAlignment="1">
      <alignment vertical="top"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7" fillId="0" borderId="10" xfId="0" applyFont="1" applyFill="1" applyBorder="1" applyAlignment="1">
      <alignment vertical="center" wrapText="1"/>
    </xf>
    <xf numFmtId="4" fontId="9" fillId="0" borderId="10" xfId="0" applyNumberFormat="1" applyFont="1" applyFill="1" applyBorder="1" applyAlignment="1">
      <alignment vertical="center" wrapText="1"/>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2" fontId="10" fillId="0" borderId="10" xfId="0" applyNumberFormat="1" applyFont="1" applyFill="1" applyBorder="1" applyAlignment="1">
      <alignment horizontal="center" vertical="center" wrapText="1"/>
    </xf>
    <xf numFmtId="2" fontId="10" fillId="0" borderId="10" xfId="0" applyNumberFormat="1" applyFont="1" applyFill="1" applyBorder="1" applyAlignment="1">
      <alignment horizontal="center" wrapText="1"/>
    </xf>
    <xf numFmtId="0" fontId="0" fillId="0" borderId="10" xfId="0" applyFill="1" applyBorder="1" applyAlignment="1">
      <alignment/>
    </xf>
    <xf numFmtId="0" fontId="2" fillId="0" borderId="10" xfId="0" applyFont="1" applyFill="1" applyBorder="1" applyAlignment="1">
      <alignment vertical="center" wrapText="1"/>
    </xf>
    <xf numFmtId="16" fontId="2" fillId="0" borderId="10" xfId="0" applyNumberFormat="1" applyFont="1" applyFill="1" applyBorder="1" applyAlignment="1">
      <alignment horizontal="center" vertical="center" wrapText="1"/>
    </xf>
    <xf numFmtId="9" fontId="12" fillId="0" borderId="10" xfId="0" applyNumberFormat="1" applyFont="1" applyFill="1" applyBorder="1" applyAlignment="1">
      <alignment horizontal="center" vertical="center"/>
    </xf>
    <xf numFmtId="49" fontId="12" fillId="0" borderId="10" xfId="0" applyNumberFormat="1" applyFont="1" applyFill="1" applyBorder="1" applyAlignment="1">
      <alignment horizontal="center" vertical="center" wrapText="1"/>
    </xf>
    <xf numFmtId="10" fontId="2" fillId="0" borderId="10"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10" fontId="2" fillId="0" borderId="13"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10" fontId="2" fillId="0" borderId="11" xfId="0" applyNumberFormat="1" applyFont="1" applyFill="1" applyBorder="1" applyAlignment="1">
      <alignment horizontal="center" vertical="center" wrapText="1"/>
    </xf>
    <xf numFmtId="1" fontId="12" fillId="0" borderId="10" xfId="0" applyNumberFormat="1" applyFont="1" applyFill="1" applyBorder="1" applyAlignment="1">
      <alignment horizontal="center" vertical="center"/>
    </xf>
    <xf numFmtId="49" fontId="62" fillId="0" borderId="15" xfId="0" applyNumberFormat="1" applyFont="1" applyFill="1" applyBorder="1" applyAlignment="1">
      <alignment horizontal="center" vertical="center" wrapText="1"/>
    </xf>
    <xf numFmtId="0" fontId="0" fillId="0" borderId="16" xfId="0" applyFill="1" applyBorder="1" applyAlignment="1">
      <alignment horizontal="center"/>
    </xf>
    <xf numFmtId="0" fontId="6" fillId="0" borderId="0" xfId="0" applyFont="1" applyFill="1" applyAlignment="1">
      <alignment horizontal="center" vertical="center"/>
    </xf>
    <xf numFmtId="0" fontId="63" fillId="0" borderId="13" xfId="0" applyFont="1" applyBorder="1" applyAlignment="1">
      <alignment horizontal="center" vertical="center" wrapText="1"/>
    </xf>
    <xf numFmtId="0" fontId="63"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Alignment="1">
      <alignment horizontal="center" vertical="center"/>
    </xf>
    <xf numFmtId="0" fontId="22"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7" fillId="0" borderId="0" xfId="0" applyFont="1" applyFill="1" applyAlignment="1">
      <alignment horizontal="left" vertical="top"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10" fillId="0" borderId="13"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0" fillId="0" borderId="18" xfId="0" applyFont="1" applyFill="1" applyBorder="1" applyAlignment="1">
      <alignment horizontal="left" vertical="top"/>
    </xf>
    <xf numFmtId="10" fontId="2" fillId="0" borderId="13" xfId="0" applyNumberFormat="1" applyFont="1" applyFill="1" applyBorder="1" applyAlignment="1">
      <alignment horizontal="center" vertical="center" wrapText="1"/>
    </xf>
    <xf numFmtId="10" fontId="2" fillId="0" borderId="11" xfId="0" applyNumberFormat="1" applyFont="1" applyFill="1" applyBorder="1" applyAlignment="1">
      <alignment horizontal="center" vertical="center" wrapText="1"/>
    </xf>
    <xf numFmtId="4" fontId="0" fillId="0" borderId="0" xfId="0" applyNumberFormat="1" applyFont="1" applyFill="1" applyAlignment="1">
      <alignmen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1725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668000"/>
          <a:ext cx="1790700" cy="0"/>
        </a:xfrm>
        <a:prstGeom prst="rect">
          <a:avLst/>
        </a:prstGeom>
        <a:solidFill>
          <a:srgbClr val="F2DCDB"/>
        </a:solidFill>
        <a:ln w="9525" cmpd="sng">
          <a:noFill/>
        </a:ln>
      </xdr:spPr>
    </xdr:pic>
    <xdr:clientData/>
  </xdr:twoCellAnchor>
  <xdr:twoCellAnchor>
    <xdr:from>
      <xdr:col>3</xdr:col>
      <xdr:colOff>390525</xdr:colOff>
      <xdr:row>203</xdr:row>
      <xdr:rowOff>0</xdr:rowOff>
    </xdr:from>
    <xdr:to>
      <xdr:col>3</xdr:col>
      <xdr:colOff>2105025</xdr:colOff>
      <xdr:row>203</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71161275"/>
          <a:ext cx="17145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81125" cy="190500"/>
    <xdr:sp>
      <xdr:nvSpPr>
        <xdr:cNvPr id="4" name="AutoShape 182"/>
        <xdr:cNvSpPr>
          <a:spLocks noChangeAspect="1"/>
        </xdr:cNvSpPr>
      </xdr:nvSpPr>
      <xdr:spPr>
        <a:xfrm>
          <a:off x="20088225" y="91725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51"/>
  <sheetViews>
    <sheetView tabSelected="1" view="pageBreakPreview" zoomScale="64" zoomScaleNormal="60" zoomScaleSheetLayoutView="64" workbookViewId="0" topLeftCell="C1">
      <selection activeCell="R41" sqref="R41"/>
    </sheetView>
  </sheetViews>
  <sheetFormatPr defaultColWidth="9.140625" defaultRowHeight="15"/>
  <cols>
    <col min="1" max="1" width="7.8515625" style="11" customWidth="1"/>
    <col min="2" max="3" width="37.7109375" style="11" customWidth="1"/>
    <col min="4" max="4" width="41.8515625" style="11" customWidth="1"/>
    <col min="5" max="7" width="37.7109375" style="11" customWidth="1"/>
    <col min="8" max="8" width="26.28125" style="11" customWidth="1"/>
    <col min="9" max="9" width="33.140625" style="11" customWidth="1"/>
    <col min="10" max="10" width="29.421875" style="11" customWidth="1"/>
    <col min="11" max="11" width="28.00390625" style="11" customWidth="1"/>
    <col min="12" max="12" width="26.28125" style="11" customWidth="1"/>
    <col min="13" max="16384" width="9.140625" style="11" customWidth="1"/>
  </cols>
  <sheetData>
    <row r="1" spans="2:7" ht="15.75">
      <c r="B1" s="19" t="s">
        <v>40</v>
      </c>
      <c r="C1" s="20"/>
      <c r="F1" s="9" t="s">
        <v>120</v>
      </c>
      <c r="G1" s="21"/>
    </row>
    <row r="2" spans="2:7" ht="30" customHeight="1">
      <c r="B2" s="22" t="s">
        <v>41</v>
      </c>
      <c r="C2" s="23"/>
      <c r="F2" s="64" t="s">
        <v>237</v>
      </c>
      <c r="G2" s="21"/>
    </row>
    <row r="3" spans="2:7" ht="45">
      <c r="B3" s="24" t="s">
        <v>201</v>
      </c>
      <c r="C3" s="23"/>
      <c r="F3" s="64"/>
      <c r="G3" s="21"/>
    </row>
    <row r="4" spans="2:7" ht="72" customHeight="1">
      <c r="B4" s="24" t="s">
        <v>235</v>
      </c>
      <c r="C4" s="23"/>
      <c r="F4" s="64"/>
      <c r="G4" s="21"/>
    </row>
    <row r="5" spans="1:7" ht="15.75">
      <c r="A5" s="55" t="s">
        <v>5</v>
      </c>
      <c r="B5" s="55"/>
      <c r="C5" s="55"/>
      <c r="D5" s="55"/>
      <c r="E5" s="55"/>
      <c r="F5" s="55"/>
      <c r="G5" s="55"/>
    </row>
    <row r="6" spans="1:7" ht="15">
      <c r="A6" s="65" t="s">
        <v>42</v>
      </c>
      <c r="B6" s="66"/>
      <c r="C6" s="66"/>
      <c r="D6" s="66"/>
      <c r="E6" s="66"/>
      <c r="F6" s="66"/>
      <c r="G6" s="66"/>
    </row>
    <row r="7" spans="1:7" ht="15">
      <c r="A7" s="60" t="str">
        <f>B3</f>
        <v>"Комплексный центр социального обслуживания населения" Весьегонского муниципального округа</v>
      </c>
      <c r="B7" s="61"/>
      <c r="C7" s="61"/>
      <c r="D7" s="61"/>
      <c r="E7" s="61"/>
      <c r="F7" s="61"/>
      <c r="G7" s="61"/>
    </row>
    <row r="8" spans="1:7" ht="15">
      <c r="A8" s="59" t="s">
        <v>3</v>
      </c>
      <c r="B8" s="59"/>
      <c r="C8" s="59"/>
      <c r="D8" s="59"/>
      <c r="E8" s="59"/>
      <c r="F8" s="59"/>
      <c r="G8" s="59"/>
    </row>
    <row r="9" spans="1:7" ht="15">
      <c r="A9" s="59"/>
      <c r="B9" s="59"/>
      <c r="C9" s="59"/>
      <c r="D9" s="59"/>
      <c r="E9" s="59"/>
      <c r="F9" s="59"/>
      <c r="G9" s="59"/>
    </row>
    <row r="10" spans="1:7" s="2" customFormat="1" ht="20.25">
      <c r="A10" s="67" t="s">
        <v>236</v>
      </c>
      <c r="B10" s="67"/>
      <c r="C10" s="67"/>
      <c r="D10" s="67"/>
      <c r="E10" s="67"/>
      <c r="F10" s="67"/>
      <c r="G10" s="67"/>
    </row>
    <row r="11" spans="1:7" ht="15">
      <c r="A11" s="67"/>
      <c r="B11" s="59"/>
      <c r="C11" s="59"/>
      <c r="D11" s="59"/>
      <c r="E11" s="59"/>
      <c r="F11" s="59"/>
      <c r="G11" s="59"/>
    </row>
    <row r="12" spans="1:7" ht="11.25" customHeight="1">
      <c r="A12" s="59"/>
      <c r="B12" s="59"/>
      <c r="C12" s="59"/>
      <c r="D12" s="59"/>
      <c r="E12" s="59"/>
      <c r="F12" s="59"/>
      <c r="G12" s="59"/>
    </row>
    <row r="13" spans="1:7" ht="15">
      <c r="A13" s="59" t="s">
        <v>6</v>
      </c>
      <c r="B13" s="59"/>
      <c r="C13" s="59"/>
      <c r="D13" s="59"/>
      <c r="E13" s="59"/>
      <c r="F13" s="59"/>
      <c r="G13" s="59"/>
    </row>
    <row r="14" spans="1:7" ht="15">
      <c r="A14" s="59" t="s">
        <v>2</v>
      </c>
      <c r="B14" s="59"/>
      <c r="C14" s="59"/>
      <c r="D14" s="59"/>
      <c r="E14" s="59"/>
      <c r="F14" s="59"/>
      <c r="G14" s="59"/>
    </row>
    <row r="15" spans="2:6" ht="15.75">
      <c r="B15" s="72"/>
      <c r="C15" s="72"/>
      <c r="D15" s="72"/>
      <c r="E15" s="72"/>
      <c r="F15" s="25"/>
    </row>
    <row r="16" spans="1:7" ht="178.5" customHeight="1">
      <c r="A16" s="1" t="s">
        <v>0</v>
      </c>
      <c r="B16" s="1" t="s">
        <v>34</v>
      </c>
      <c r="C16" s="1" t="s">
        <v>35</v>
      </c>
      <c r="D16" s="1" t="s">
        <v>36</v>
      </c>
      <c r="E16" s="1" t="s">
        <v>37</v>
      </c>
      <c r="F16" s="1" t="s">
        <v>25</v>
      </c>
      <c r="G16" s="26" t="s">
        <v>4</v>
      </c>
    </row>
    <row r="17" spans="1:7" ht="19.5" customHeight="1">
      <c r="A17" s="1">
        <v>1</v>
      </c>
      <c r="B17" s="1">
        <v>2</v>
      </c>
      <c r="C17" s="1">
        <v>3</v>
      </c>
      <c r="D17" s="1">
        <v>4</v>
      </c>
      <c r="E17" s="1">
        <v>5</v>
      </c>
      <c r="F17" s="1" t="s">
        <v>33</v>
      </c>
      <c r="G17" s="1">
        <v>7</v>
      </c>
    </row>
    <row r="18" spans="1:8" ht="24.75" customHeight="1">
      <c r="A18" s="16"/>
      <c r="B18" s="17">
        <v>14823000</v>
      </c>
      <c r="C18" s="17">
        <v>2483752.3200000003</v>
      </c>
      <c r="D18" s="17"/>
      <c r="E18" s="17">
        <v>13178723.309999999</v>
      </c>
      <c r="F18" s="17">
        <f>E18/(B18+C18+D18)</f>
        <v>0.7614787030129521</v>
      </c>
      <c r="G18" s="16"/>
      <c r="H18" s="18"/>
    </row>
    <row r="19" spans="1:7" ht="15">
      <c r="A19" s="27"/>
      <c r="B19" s="54"/>
      <c r="C19" s="54"/>
      <c r="D19" s="54"/>
      <c r="E19" s="54"/>
      <c r="F19" s="54"/>
      <c r="G19" s="54"/>
    </row>
    <row r="20" spans="1:7" ht="15">
      <c r="A20" s="59" t="s">
        <v>7</v>
      </c>
      <c r="B20" s="59"/>
      <c r="C20" s="59"/>
      <c r="D20" s="59"/>
      <c r="E20" s="59"/>
      <c r="F20" s="59"/>
      <c r="G20" s="59"/>
    </row>
    <row r="21" spans="1:7" ht="15">
      <c r="A21" s="59" t="s">
        <v>8</v>
      </c>
      <c r="B21" s="59"/>
      <c r="C21" s="59"/>
      <c r="D21" s="59"/>
      <c r="E21" s="59"/>
      <c r="F21" s="59"/>
      <c r="G21" s="59"/>
    </row>
    <row r="22" spans="6:11" ht="14.25" customHeight="1">
      <c r="F22" s="28"/>
      <c r="G22" s="25"/>
      <c r="H22" s="25"/>
      <c r="I22" s="25"/>
      <c r="J22" s="25"/>
      <c r="K22" s="25"/>
    </row>
    <row r="23" spans="1:12" ht="114.75" customHeight="1">
      <c r="A23" s="58" t="s">
        <v>0</v>
      </c>
      <c r="B23" s="56" t="s">
        <v>202</v>
      </c>
      <c r="C23" s="56" t="s">
        <v>203</v>
      </c>
      <c r="D23" s="56" t="s">
        <v>204</v>
      </c>
      <c r="E23" s="56" t="s">
        <v>205</v>
      </c>
      <c r="F23" s="56" t="s">
        <v>9</v>
      </c>
      <c r="G23" s="56" t="s">
        <v>10</v>
      </c>
      <c r="H23" s="56" t="s">
        <v>206</v>
      </c>
      <c r="I23" s="56" t="s">
        <v>207</v>
      </c>
      <c r="J23" s="56" t="s">
        <v>43</v>
      </c>
      <c r="K23" s="56" t="s">
        <v>208</v>
      </c>
      <c r="L23" s="56" t="s">
        <v>11</v>
      </c>
    </row>
    <row r="24" spans="1:12" ht="97.5" customHeight="1">
      <c r="A24" s="58"/>
      <c r="B24" s="57"/>
      <c r="C24" s="57"/>
      <c r="D24" s="57"/>
      <c r="E24" s="57"/>
      <c r="F24" s="57"/>
      <c r="G24" s="57"/>
      <c r="H24" s="57"/>
      <c r="I24" s="57"/>
      <c r="J24" s="57"/>
      <c r="K24" s="57"/>
      <c r="L24" s="57"/>
    </row>
    <row r="25" spans="1:12" ht="15">
      <c r="A25" s="1">
        <v>1</v>
      </c>
      <c r="B25" s="1">
        <v>2</v>
      </c>
      <c r="C25" s="1">
        <v>3</v>
      </c>
      <c r="D25" s="1">
        <v>4</v>
      </c>
      <c r="E25" s="1">
        <v>5</v>
      </c>
      <c r="F25" s="1">
        <v>6</v>
      </c>
      <c r="G25" s="1">
        <v>7</v>
      </c>
      <c r="H25" s="1">
        <v>8</v>
      </c>
      <c r="I25" s="1">
        <v>9</v>
      </c>
      <c r="J25" s="1">
        <v>10</v>
      </c>
      <c r="K25" s="1">
        <v>11</v>
      </c>
      <c r="L25" s="1">
        <v>12</v>
      </c>
    </row>
    <row r="26" spans="1:16" s="2" customFormat="1" ht="120" customHeight="1">
      <c r="A26" s="29">
        <v>1</v>
      </c>
      <c r="B26" s="53" t="s">
        <v>209</v>
      </c>
      <c r="C26" s="30" t="s">
        <v>210</v>
      </c>
      <c r="D26" s="31" t="s">
        <v>54</v>
      </c>
      <c r="E26" s="31" t="s">
        <v>211</v>
      </c>
      <c r="F26" s="32">
        <v>20</v>
      </c>
      <c r="G26" s="32">
        <v>21</v>
      </c>
      <c r="H26" s="32">
        <f>ROUND(G26/F26,2)</f>
        <v>1.05</v>
      </c>
      <c r="I26" s="33">
        <v>4601813</v>
      </c>
      <c r="J26" s="34">
        <f aca="true" t="shared" si="0" ref="J26:J41">I26/SUM($I$26:$I$41)</f>
        <v>0.2577186936731633</v>
      </c>
      <c r="K26" s="68">
        <f>SUM(H26*J26,H27*J27,H28*J28,H29*J29,H30*J30,H31*J31,H32*J32,H33*J33,H34*J34,H35*J35,H36*J36,H37*J37,H38*J38,H39*J39,H40*J40,H41*J41)</f>
        <v>0.7523656811155244</v>
      </c>
      <c r="L26" s="32"/>
      <c r="P26" s="75"/>
    </row>
    <row r="27" spans="1:16" s="2" customFormat="1" ht="120" customHeight="1">
      <c r="A27" s="29">
        <v>2</v>
      </c>
      <c r="B27" s="53" t="s">
        <v>212</v>
      </c>
      <c r="C27" s="30" t="s">
        <v>170</v>
      </c>
      <c r="D27" s="31" t="s">
        <v>54</v>
      </c>
      <c r="E27" s="31" t="s">
        <v>211</v>
      </c>
      <c r="F27" s="32">
        <v>74</v>
      </c>
      <c r="G27" s="32">
        <v>61</v>
      </c>
      <c r="H27" s="32">
        <f aca="true" t="shared" si="1" ref="H27:H41">ROUND(G27/F27,2)</f>
        <v>0.82</v>
      </c>
      <c r="I27" s="33">
        <v>2437729.31</v>
      </c>
      <c r="J27" s="34">
        <f t="shared" si="0"/>
        <v>0.13652193457273945</v>
      </c>
      <c r="K27" s="69"/>
      <c r="L27" s="30" t="s">
        <v>241</v>
      </c>
      <c r="P27" s="75"/>
    </row>
    <row r="28" spans="1:16" s="2" customFormat="1" ht="141.75" customHeight="1">
      <c r="A28" s="29">
        <v>3</v>
      </c>
      <c r="B28" s="53" t="s">
        <v>213</v>
      </c>
      <c r="C28" s="30" t="s">
        <v>171</v>
      </c>
      <c r="D28" s="31" t="s">
        <v>54</v>
      </c>
      <c r="E28" s="31" t="s">
        <v>211</v>
      </c>
      <c r="F28" s="32">
        <v>71</v>
      </c>
      <c r="G28" s="32">
        <v>22</v>
      </c>
      <c r="H28" s="32">
        <f t="shared" si="1"/>
        <v>0.31</v>
      </c>
      <c r="I28" s="33">
        <v>2151898.33</v>
      </c>
      <c r="J28" s="34">
        <f t="shared" si="0"/>
        <v>0.12051433348661968</v>
      </c>
      <c r="K28" s="69"/>
      <c r="L28" s="30" t="s">
        <v>238</v>
      </c>
      <c r="P28" s="75"/>
    </row>
    <row r="29" spans="1:16" s="2" customFormat="1" ht="120" customHeight="1">
      <c r="A29" s="29">
        <v>4</v>
      </c>
      <c r="B29" s="53" t="s">
        <v>214</v>
      </c>
      <c r="C29" s="30" t="s">
        <v>172</v>
      </c>
      <c r="D29" s="31" t="s">
        <v>54</v>
      </c>
      <c r="E29" s="31" t="s">
        <v>211</v>
      </c>
      <c r="F29" s="32">
        <v>74</v>
      </c>
      <c r="G29" s="32">
        <v>61</v>
      </c>
      <c r="H29" s="32">
        <f t="shared" si="1"/>
        <v>0.82</v>
      </c>
      <c r="I29" s="33">
        <v>2243533.3</v>
      </c>
      <c r="J29" s="34">
        <f t="shared" si="0"/>
        <v>0.1256462336231918</v>
      </c>
      <c r="K29" s="69"/>
      <c r="L29" s="30" t="s">
        <v>241</v>
      </c>
      <c r="P29" s="75"/>
    </row>
    <row r="30" spans="1:16" s="2" customFormat="1" ht="120" customHeight="1">
      <c r="A30" s="29">
        <v>5</v>
      </c>
      <c r="B30" s="53" t="s">
        <v>215</v>
      </c>
      <c r="C30" s="30" t="s">
        <v>226</v>
      </c>
      <c r="D30" s="31" t="s">
        <v>54</v>
      </c>
      <c r="E30" s="31" t="s">
        <v>211</v>
      </c>
      <c r="F30" s="32">
        <v>25</v>
      </c>
      <c r="G30" s="32">
        <v>16</v>
      </c>
      <c r="H30" s="32">
        <f t="shared" si="1"/>
        <v>0.64</v>
      </c>
      <c r="I30" s="33">
        <v>762393.93</v>
      </c>
      <c r="J30" s="34">
        <f t="shared" si="0"/>
        <v>0.042696903960232443</v>
      </c>
      <c r="K30" s="69"/>
      <c r="L30" s="30" t="s">
        <v>241</v>
      </c>
      <c r="P30" s="75"/>
    </row>
    <row r="31" spans="1:16" s="2" customFormat="1" ht="132.75" customHeight="1">
      <c r="A31" s="29">
        <v>6</v>
      </c>
      <c r="B31" s="53" t="s">
        <v>216</v>
      </c>
      <c r="C31" s="30" t="s">
        <v>227</v>
      </c>
      <c r="D31" s="31" t="s">
        <v>54</v>
      </c>
      <c r="E31" s="31" t="s">
        <v>211</v>
      </c>
      <c r="F31" s="32">
        <v>1580</v>
      </c>
      <c r="G31" s="32">
        <v>585</v>
      </c>
      <c r="H31" s="32">
        <f t="shared" si="1"/>
        <v>0.37</v>
      </c>
      <c r="I31" s="33">
        <v>1132844.2</v>
      </c>
      <c r="J31" s="34">
        <f t="shared" si="0"/>
        <v>0.0634435009330496</v>
      </c>
      <c r="K31" s="69"/>
      <c r="L31" s="30" t="s">
        <v>242</v>
      </c>
      <c r="P31" s="75"/>
    </row>
    <row r="32" spans="1:16" s="2" customFormat="1" ht="120" customHeight="1">
      <c r="A32" s="29">
        <v>7</v>
      </c>
      <c r="B32" s="53" t="s">
        <v>217</v>
      </c>
      <c r="C32" s="30" t="s">
        <v>228</v>
      </c>
      <c r="D32" s="31" t="s">
        <v>58</v>
      </c>
      <c r="E32" s="31" t="s">
        <v>211</v>
      </c>
      <c r="F32" s="32">
        <v>110</v>
      </c>
      <c r="G32" s="32">
        <v>158</v>
      </c>
      <c r="H32" s="32">
        <f t="shared" si="1"/>
        <v>1.44</v>
      </c>
      <c r="I32" s="33">
        <v>78868.9</v>
      </c>
      <c r="J32" s="34">
        <f t="shared" si="0"/>
        <v>0.004416952596604719</v>
      </c>
      <c r="K32" s="69"/>
      <c r="L32" s="32"/>
      <c r="P32" s="75"/>
    </row>
    <row r="33" spans="1:16" s="2" customFormat="1" ht="120" customHeight="1">
      <c r="A33" s="29">
        <v>8</v>
      </c>
      <c r="B33" s="53" t="s">
        <v>218</v>
      </c>
      <c r="C33" s="30" t="s">
        <v>176</v>
      </c>
      <c r="D33" s="30" t="s">
        <v>57</v>
      </c>
      <c r="E33" s="31" t="s">
        <v>211</v>
      </c>
      <c r="F33" s="32">
        <v>30</v>
      </c>
      <c r="G33" s="32">
        <v>41</v>
      </c>
      <c r="H33" s="32">
        <f t="shared" si="1"/>
        <v>1.37</v>
      </c>
      <c r="I33" s="33">
        <v>21509.7</v>
      </c>
      <c r="J33" s="34">
        <f t="shared" si="0"/>
        <v>0.0012046234354376507</v>
      </c>
      <c r="K33" s="69"/>
      <c r="L33" s="30" t="s">
        <v>240</v>
      </c>
      <c r="P33" s="75"/>
    </row>
    <row r="34" spans="1:16" s="2" customFormat="1" ht="120" customHeight="1">
      <c r="A34" s="29">
        <v>9</v>
      </c>
      <c r="B34" s="53" t="s">
        <v>219</v>
      </c>
      <c r="C34" s="30" t="s">
        <v>229</v>
      </c>
      <c r="D34" s="31" t="s">
        <v>56</v>
      </c>
      <c r="E34" s="31" t="s">
        <v>211</v>
      </c>
      <c r="F34" s="32">
        <v>650</v>
      </c>
      <c r="G34" s="32">
        <v>319</v>
      </c>
      <c r="H34" s="32">
        <f t="shared" si="1"/>
        <v>0.49</v>
      </c>
      <c r="I34" s="33">
        <v>466043.5</v>
      </c>
      <c r="J34" s="34">
        <f t="shared" si="0"/>
        <v>0.02610017443448243</v>
      </c>
      <c r="K34" s="69"/>
      <c r="L34" s="30" t="s">
        <v>242</v>
      </c>
      <c r="P34" s="75"/>
    </row>
    <row r="35" spans="1:16" s="2" customFormat="1" ht="120" customHeight="1">
      <c r="A35" s="29">
        <v>10</v>
      </c>
      <c r="B35" s="53" t="s">
        <v>220</v>
      </c>
      <c r="C35" s="30" t="s">
        <v>177</v>
      </c>
      <c r="D35" s="31" t="s">
        <v>55</v>
      </c>
      <c r="E35" s="31" t="s">
        <v>211</v>
      </c>
      <c r="F35" s="32">
        <v>500</v>
      </c>
      <c r="G35" s="32">
        <v>267</v>
      </c>
      <c r="H35" s="32">
        <f t="shared" si="1"/>
        <v>0.53</v>
      </c>
      <c r="I35" s="33">
        <v>358495</v>
      </c>
      <c r="J35" s="34">
        <f t="shared" si="0"/>
        <v>0.020077057257294178</v>
      </c>
      <c r="K35" s="69"/>
      <c r="L35" s="30" t="s">
        <v>242</v>
      </c>
      <c r="P35" s="75"/>
    </row>
    <row r="36" spans="1:16" s="2" customFormat="1" ht="120" customHeight="1">
      <c r="A36" s="29">
        <v>11</v>
      </c>
      <c r="B36" s="53" t="s">
        <v>221</v>
      </c>
      <c r="C36" s="30" t="s">
        <v>178</v>
      </c>
      <c r="D36" s="31" t="s">
        <v>181</v>
      </c>
      <c r="E36" s="31" t="s">
        <v>211</v>
      </c>
      <c r="F36" s="32">
        <v>10</v>
      </c>
      <c r="G36" s="32">
        <v>8</v>
      </c>
      <c r="H36" s="32">
        <f t="shared" si="1"/>
        <v>0.8</v>
      </c>
      <c r="I36" s="33">
        <v>7169.9</v>
      </c>
      <c r="J36" s="34">
        <f t="shared" si="0"/>
        <v>0.0004015411451458835</v>
      </c>
      <c r="K36" s="69"/>
      <c r="L36" s="30" t="s">
        <v>241</v>
      </c>
      <c r="P36" s="75"/>
    </row>
    <row r="37" spans="1:16" s="2" customFormat="1" ht="120" customHeight="1">
      <c r="A37" s="29">
        <v>12</v>
      </c>
      <c r="B37" s="53" t="s">
        <v>222</v>
      </c>
      <c r="C37" s="30" t="s">
        <v>230</v>
      </c>
      <c r="D37" s="31" t="s">
        <v>54</v>
      </c>
      <c r="E37" s="31" t="s">
        <v>211</v>
      </c>
      <c r="F37" s="32">
        <v>25</v>
      </c>
      <c r="G37" s="32">
        <v>24</v>
      </c>
      <c r="H37" s="32">
        <f t="shared" si="1"/>
        <v>0.96</v>
      </c>
      <c r="I37" s="33">
        <v>850486.2499999999</v>
      </c>
      <c r="J37" s="34">
        <f t="shared" si="0"/>
        <v>0.04763040248201902</v>
      </c>
      <c r="K37" s="69"/>
      <c r="L37" s="30" t="s">
        <v>241</v>
      </c>
      <c r="P37" s="75"/>
    </row>
    <row r="38" spans="1:16" s="2" customFormat="1" ht="145.5" customHeight="1">
      <c r="A38" s="29">
        <v>13</v>
      </c>
      <c r="B38" s="53" t="s">
        <v>223</v>
      </c>
      <c r="C38" s="30" t="s">
        <v>231</v>
      </c>
      <c r="D38" s="31" t="s">
        <v>54</v>
      </c>
      <c r="E38" s="31" t="s">
        <v>211</v>
      </c>
      <c r="F38" s="32">
        <v>25</v>
      </c>
      <c r="G38" s="32">
        <v>7</v>
      </c>
      <c r="H38" s="32">
        <f t="shared" si="1"/>
        <v>0.28</v>
      </c>
      <c r="I38" s="33">
        <v>782759.75</v>
      </c>
      <c r="J38" s="34">
        <f t="shared" si="0"/>
        <v>0.04383746584877132</v>
      </c>
      <c r="K38" s="69"/>
      <c r="L38" s="30" t="s">
        <v>238</v>
      </c>
      <c r="P38" s="75"/>
    </row>
    <row r="39" spans="1:16" s="2" customFormat="1" ht="120" customHeight="1">
      <c r="A39" s="29">
        <v>14</v>
      </c>
      <c r="B39" s="53" t="s">
        <v>224</v>
      </c>
      <c r="C39" s="30" t="s">
        <v>232</v>
      </c>
      <c r="D39" s="31" t="s">
        <v>54</v>
      </c>
      <c r="E39" s="31" t="s">
        <v>211</v>
      </c>
      <c r="F39" s="32">
        <v>25</v>
      </c>
      <c r="G39" s="32">
        <v>23</v>
      </c>
      <c r="H39" s="32">
        <f t="shared" si="1"/>
        <v>0.92</v>
      </c>
      <c r="I39" s="33">
        <v>782734.25</v>
      </c>
      <c r="J39" s="34">
        <f t="shared" si="0"/>
        <v>0.043836037753651275</v>
      </c>
      <c r="K39" s="69"/>
      <c r="L39" s="30" t="s">
        <v>241</v>
      </c>
      <c r="P39" s="75"/>
    </row>
    <row r="40" spans="1:16" s="2" customFormat="1" ht="120" customHeight="1">
      <c r="A40" s="29">
        <v>15</v>
      </c>
      <c r="B40" s="53" t="s">
        <v>225</v>
      </c>
      <c r="C40" s="30" t="s">
        <v>233</v>
      </c>
      <c r="D40" s="31" t="s">
        <v>54</v>
      </c>
      <c r="E40" s="31" t="s">
        <v>211</v>
      </c>
      <c r="F40" s="32">
        <v>5</v>
      </c>
      <c r="G40" s="32">
        <v>12</v>
      </c>
      <c r="H40" s="32">
        <f t="shared" si="1"/>
        <v>2.4</v>
      </c>
      <c r="I40" s="33">
        <v>156935.9</v>
      </c>
      <c r="J40" s="34">
        <f t="shared" si="0"/>
        <v>0.008788995801963746</v>
      </c>
      <c r="K40" s="69"/>
      <c r="L40" s="30" t="s">
        <v>239</v>
      </c>
      <c r="P40" s="75"/>
    </row>
    <row r="41" spans="1:16" s="2" customFormat="1" ht="409.5">
      <c r="A41" s="29">
        <v>16</v>
      </c>
      <c r="B41" s="10" t="s">
        <v>183</v>
      </c>
      <c r="C41" s="32" t="s">
        <v>234</v>
      </c>
      <c r="D41" s="31" t="s">
        <v>121</v>
      </c>
      <c r="E41" s="31" t="s">
        <v>122</v>
      </c>
      <c r="F41" s="32">
        <v>124</v>
      </c>
      <c r="G41" s="32">
        <v>59</v>
      </c>
      <c r="H41" s="32">
        <f t="shared" si="1"/>
        <v>0.48</v>
      </c>
      <c r="I41" s="33">
        <v>1020738.24</v>
      </c>
      <c r="J41" s="34">
        <f t="shared" si="0"/>
        <v>0.05716514899563365</v>
      </c>
      <c r="K41" s="69"/>
      <c r="L41" s="30" t="s">
        <v>241</v>
      </c>
      <c r="P41" s="75"/>
    </row>
    <row r="42" spans="1:12" s="2" customFormat="1" ht="18.75">
      <c r="A42" s="29"/>
      <c r="B42" s="43"/>
      <c r="C42" s="43"/>
      <c r="D42" s="29"/>
      <c r="E42" s="36"/>
      <c r="F42" s="37">
        <f>SUM(F26:F40)</f>
        <v>3224</v>
      </c>
      <c r="G42" s="37">
        <f>SUM(G26:G40)</f>
        <v>1625</v>
      </c>
      <c r="H42" s="37">
        <f>SUM(H26:H41)</f>
        <v>13.680000000000001</v>
      </c>
      <c r="I42" s="37">
        <f>SUM(I26:I41)</f>
        <v>17855953.459999997</v>
      </c>
      <c r="J42" s="37">
        <f>SUM(J26:J41)</f>
        <v>1.0000000000000002</v>
      </c>
      <c r="K42" s="38"/>
      <c r="L42" s="39"/>
    </row>
    <row r="43" spans="5:10" ht="15">
      <c r="E43" s="12"/>
      <c r="F43" s="13"/>
      <c r="G43" s="13"/>
      <c r="J43" s="14"/>
    </row>
    <row r="44" spans="5:10" ht="15">
      <c r="E44" s="12"/>
      <c r="F44" s="13"/>
      <c r="G44" s="13"/>
      <c r="J44" s="14"/>
    </row>
    <row r="45" spans="5:10" ht="15">
      <c r="E45" s="12"/>
      <c r="F45" s="13"/>
      <c r="G45" s="13"/>
      <c r="J45" s="14"/>
    </row>
    <row r="46" spans="5:10" ht="15">
      <c r="E46" s="12"/>
      <c r="F46" s="13"/>
      <c r="G46" s="13"/>
      <c r="J46" s="14"/>
    </row>
    <row r="47" spans="5:10" ht="15">
      <c r="E47" s="12"/>
      <c r="F47" s="13"/>
      <c r="G47" s="13"/>
      <c r="J47" s="14"/>
    </row>
    <row r="48" spans="5:10" ht="15">
      <c r="E48" s="12"/>
      <c r="F48" s="13"/>
      <c r="G48" s="13"/>
      <c r="J48" s="14"/>
    </row>
    <row r="49" spans="5:10" ht="15">
      <c r="E49" s="12"/>
      <c r="F49" s="13"/>
      <c r="G49" s="13"/>
      <c r="J49" s="14"/>
    </row>
    <row r="50" spans="5:10" ht="15">
      <c r="E50" s="12"/>
      <c r="F50" s="13"/>
      <c r="G50" s="13"/>
      <c r="J50" s="14"/>
    </row>
    <row r="51" spans="5:10" ht="15">
      <c r="E51" s="12"/>
      <c r="F51" s="13"/>
      <c r="G51" s="13"/>
      <c r="J51" s="14"/>
    </row>
    <row r="52" spans="5:10" ht="15">
      <c r="E52" s="12"/>
      <c r="F52" s="13"/>
      <c r="G52" s="13"/>
      <c r="J52" s="14"/>
    </row>
    <row r="53" spans="5:10" ht="15">
      <c r="E53" s="12"/>
      <c r="F53" s="13"/>
      <c r="G53" s="13"/>
      <c r="J53" s="14"/>
    </row>
    <row r="54" spans="5:10" ht="15">
      <c r="E54" s="12"/>
      <c r="F54" s="13"/>
      <c r="G54" s="13"/>
      <c r="J54" s="14"/>
    </row>
    <row r="55" spans="5:10" ht="15">
      <c r="E55" s="12"/>
      <c r="F55" s="13"/>
      <c r="G55" s="13"/>
      <c r="J55" s="14"/>
    </row>
    <row r="56" spans="5:10" ht="15">
      <c r="E56" s="12"/>
      <c r="F56" s="13"/>
      <c r="G56" s="13"/>
      <c r="J56" s="14"/>
    </row>
    <row r="57" spans="5:10" ht="15">
      <c r="E57" s="12"/>
      <c r="F57" s="13"/>
      <c r="G57" s="13"/>
      <c r="J57" s="14"/>
    </row>
    <row r="58" spans="5:10" ht="15">
      <c r="E58" s="12"/>
      <c r="F58" s="13"/>
      <c r="G58" s="13"/>
      <c r="J58" s="14"/>
    </row>
    <row r="59" spans="5:10" ht="15">
      <c r="E59" s="12"/>
      <c r="F59" s="13"/>
      <c r="G59" s="13"/>
      <c r="J59" s="14"/>
    </row>
    <row r="60" spans="5:10" ht="15">
      <c r="E60" s="12"/>
      <c r="F60" s="13"/>
      <c r="G60" s="13"/>
      <c r="J60" s="14"/>
    </row>
    <row r="61" spans="5:10" ht="15">
      <c r="E61" s="12"/>
      <c r="F61" s="13"/>
      <c r="G61" s="13"/>
      <c r="J61" s="14"/>
    </row>
    <row r="62" spans="5:10" ht="15">
      <c r="E62" s="12"/>
      <c r="F62" s="13"/>
      <c r="G62" s="13"/>
      <c r="J62" s="14"/>
    </row>
    <row r="63" spans="5:10" ht="15">
      <c r="E63" s="12"/>
      <c r="F63" s="13"/>
      <c r="G63" s="13"/>
      <c r="J63" s="14"/>
    </row>
    <row r="64" spans="5:10" ht="15">
      <c r="E64" s="12"/>
      <c r="F64" s="13"/>
      <c r="G64" s="13"/>
      <c r="J64" s="14"/>
    </row>
    <row r="65" spans="5:10" ht="15">
      <c r="E65" s="12"/>
      <c r="F65" s="13"/>
      <c r="G65" s="13"/>
      <c r="J65" s="14"/>
    </row>
    <row r="66" spans="5:10" ht="15">
      <c r="E66" s="12"/>
      <c r="F66" s="13"/>
      <c r="G66" s="13"/>
      <c r="J66" s="14"/>
    </row>
    <row r="67" spans="5:10" ht="15">
      <c r="E67" s="12"/>
      <c r="F67" s="13"/>
      <c r="G67" s="13"/>
      <c r="J67" s="14"/>
    </row>
    <row r="68" spans="5:10" ht="15">
      <c r="E68" s="12"/>
      <c r="F68" s="13"/>
      <c r="G68" s="13"/>
      <c r="J68" s="14"/>
    </row>
    <row r="69" spans="5:10" ht="15">
      <c r="E69" s="12"/>
      <c r="F69" s="13"/>
      <c r="G69" s="13"/>
      <c r="J69" s="14"/>
    </row>
    <row r="70" spans="5:10" ht="15">
      <c r="E70" s="12"/>
      <c r="F70" s="13"/>
      <c r="G70" s="13"/>
      <c r="J70" s="14"/>
    </row>
    <row r="71" spans="5:10" ht="15">
      <c r="E71" s="12"/>
      <c r="F71" s="13"/>
      <c r="G71" s="13"/>
      <c r="J71" s="14"/>
    </row>
    <row r="72" spans="5:10" ht="15">
      <c r="E72" s="12"/>
      <c r="F72" s="13"/>
      <c r="G72" s="13"/>
      <c r="J72" s="14"/>
    </row>
    <row r="73" spans="5:10" ht="15">
      <c r="E73" s="12"/>
      <c r="F73" s="13"/>
      <c r="G73" s="13"/>
      <c r="J73" s="14"/>
    </row>
    <row r="74" spans="5:10" ht="15">
      <c r="E74" s="12"/>
      <c r="F74" s="13"/>
      <c r="G74" s="13"/>
      <c r="J74" s="14"/>
    </row>
    <row r="75" spans="5:10" ht="15">
      <c r="E75" s="12"/>
      <c r="F75" s="13"/>
      <c r="G75" s="13"/>
      <c r="J75" s="14"/>
    </row>
    <row r="76" spans="5:10" ht="15">
      <c r="E76" s="12"/>
      <c r="F76" s="13"/>
      <c r="G76" s="13"/>
      <c r="J76" s="14"/>
    </row>
    <row r="77" spans="5:10" ht="15">
      <c r="E77" s="12"/>
      <c r="F77" s="13"/>
      <c r="G77" s="13"/>
      <c r="J77" s="14"/>
    </row>
    <row r="78" spans="5:10" ht="15">
      <c r="E78" s="12"/>
      <c r="F78" s="13"/>
      <c r="G78" s="13"/>
      <c r="J78" s="14"/>
    </row>
    <row r="79" spans="5:10" ht="15">
      <c r="E79" s="12"/>
      <c r="F79" s="13"/>
      <c r="G79" s="13"/>
      <c r="J79" s="14"/>
    </row>
    <row r="80" spans="5:10" ht="15">
      <c r="E80" s="12"/>
      <c r="F80" s="13"/>
      <c r="G80" s="13"/>
      <c r="J80" s="14"/>
    </row>
    <row r="81" spans="5:10" ht="15">
      <c r="E81" s="12"/>
      <c r="F81" s="13"/>
      <c r="G81" s="13"/>
      <c r="J81" s="14"/>
    </row>
    <row r="82" spans="5:10" ht="15">
      <c r="E82" s="12"/>
      <c r="F82" s="13"/>
      <c r="G82" s="13"/>
      <c r="J82" s="14"/>
    </row>
    <row r="83" spans="5:10" ht="15">
      <c r="E83" s="12"/>
      <c r="F83" s="13"/>
      <c r="G83" s="13"/>
      <c r="J83" s="14"/>
    </row>
    <row r="84" spans="5:10" ht="15">
      <c r="E84" s="12"/>
      <c r="F84" s="13"/>
      <c r="G84" s="13"/>
      <c r="J84" s="14"/>
    </row>
    <row r="85" spans="5:10" ht="15">
      <c r="E85" s="12"/>
      <c r="F85" s="13"/>
      <c r="G85" s="13"/>
      <c r="J85" s="14"/>
    </row>
    <row r="86" spans="5:10" ht="15">
      <c r="E86" s="12"/>
      <c r="F86" s="13"/>
      <c r="G86" s="13"/>
      <c r="J86" s="14"/>
    </row>
    <row r="87" spans="5:10" ht="15">
      <c r="E87" s="12"/>
      <c r="F87" s="13"/>
      <c r="G87" s="13"/>
      <c r="J87" s="14"/>
    </row>
    <row r="88" spans="5:10" ht="15">
      <c r="E88" s="12"/>
      <c r="F88" s="13"/>
      <c r="G88" s="13"/>
      <c r="J88" s="14"/>
    </row>
    <row r="89" spans="5:10" ht="15">
      <c r="E89" s="12"/>
      <c r="F89" s="13"/>
      <c r="G89" s="13"/>
      <c r="J89" s="14"/>
    </row>
    <row r="90" spans="5:10" ht="15">
      <c r="E90" s="12"/>
      <c r="F90" s="13"/>
      <c r="G90" s="13"/>
      <c r="J90" s="14"/>
    </row>
    <row r="91" spans="5:10" ht="15">
      <c r="E91" s="12"/>
      <c r="F91" s="13"/>
      <c r="G91" s="13"/>
      <c r="J91" s="14"/>
    </row>
    <row r="92" spans="5:10" ht="15">
      <c r="E92" s="12"/>
      <c r="F92" s="13"/>
      <c r="G92" s="13"/>
      <c r="J92" s="14"/>
    </row>
    <row r="93" spans="5:10" ht="15">
      <c r="E93" s="12"/>
      <c r="F93" s="13"/>
      <c r="G93" s="13"/>
      <c r="J93" s="14"/>
    </row>
    <row r="94" spans="5:10" ht="15">
      <c r="E94" s="12"/>
      <c r="F94" s="13"/>
      <c r="G94" s="13"/>
      <c r="J94" s="14"/>
    </row>
    <row r="95" spans="5:10" ht="15">
      <c r="E95" s="12"/>
      <c r="F95" s="13"/>
      <c r="G95" s="13"/>
      <c r="J95" s="14"/>
    </row>
    <row r="96" spans="5:10" ht="15">
      <c r="E96" s="12"/>
      <c r="F96" s="13"/>
      <c r="G96" s="13"/>
      <c r="J96" s="14"/>
    </row>
    <row r="97" spans="5:10" ht="15">
      <c r="E97" s="12"/>
      <c r="F97" s="13"/>
      <c r="G97" s="13"/>
      <c r="J97" s="14"/>
    </row>
    <row r="98" spans="5:10" ht="15">
      <c r="E98" s="12"/>
      <c r="F98" s="13"/>
      <c r="G98" s="13"/>
      <c r="J98" s="14"/>
    </row>
    <row r="99" spans="5:10" ht="15">
      <c r="E99" s="12"/>
      <c r="F99" s="13"/>
      <c r="G99" s="13"/>
      <c r="J99" s="14"/>
    </row>
    <row r="100" spans="5:10" ht="15">
      <c r="E100" s="12"/>
      <c r="F100" s="13"/>
      <c r="G100" s="13"/>
      <c r="J100" s="14"/>
    </row>
    <row r="101" spans="5:10" ht="15">
      <c r="E101" s="12"/>
      <c r="F101" s="13"/>
      <c r="G101" s="13"/>
      <c r="J101" s="14"/>
    </row>
    <row r="102" spans="5:10" ht="15">
      <c r="E102" s="12"/>
      <c r="F102" s="13"/>
      <c r="G102" s="13"/>
      <c r="J102" s="14"/>
    </row>
    <row r="103" spans="5:10" ht="15">
      <c r="E103" s="12"/>
      <c r="F103" s="13"/>
      <c r="G103" s="13"/>
      <c r="J103" s="14"/>
    </row>
    <row r="104" spans="5:10" ht="15">
      <c r="E104" s="12"/>
      <c r="F104" s="13"/>
      <c r="G104" s="13"/>
      <c r="J104" s="14"/>
    </row>
    <row r="105" spans="5:10" ht="15">
      <c r="E105" s="12"/>
      <c r="F105" s="13"/>
      <c r="G105" s="13"/>
      <c r="J105" s="14"/>
    </row>
    <row r="106" spans="5:10" ht="15">
      <c r="E106" s="12"/>
      <c r="F106" s="13"/>
      <c r="G106" s="13"/>
      <c r="J106" s="14"/>
    </row>
    <row r="107" spans="5:10" ht="15">
      <c r="E107" s="12"/>
      <c r="F107" s="13"/>
      <c r="G107" s="13"/>
      <c r="J107" s="14"/>
    </row>
    <row r="108" spans="5:10" ht="15">
      <c r="E108" s="12"/>
      <c r="F108" s="13"/>
      <c r="G108" s="13"/>
      <c r="J108" s="14"/>
    </row>
    <row r="109" spans="5:10" ht="15">
      <c r="E109" s="12"/>
      <c r="F109" s="13"/>
      <c r="G109" s="13"/>
      <c r="J109" s="14"/>
    </row>
    <row r="110" spans="5:10" ht="15">
      <c r="E110" s="12"/>
      <c r="F110" s="13"/>
      <c r="G110" s="13"/>
      <c r="J110" s="14"/>
    </row>
    <row r="111" spans="5:10" ht="15">
      <c r="E111" s="12"/>
      <c r="F111" s="13"/>
      <c r="G111" s="13"/>
      <c r="J111" s="14"/>
    </row>
    <row r="112" spans="5:10" ht="15">
      <c r="E112" s="12"/>
      <c r="F112" s="13"/>
      <c r="G112" s="13"/>
      <c r="J112" s="14"/>
    </row>
    <row r="113" spans="5:10" ht="15">
      <c r="E113" s="12"/>
      <c r="F113" s="13"/>
      <c r="G113" s="13"/>
      <c r="J113" s="14"/>
    </row>
    <row r="114" spans="5:10" ht="15">
      <c r="E114" s="12"/>
      <c r="F114" s="13"/>
      <c r="G114" s="13"/>
      <c r="J114" s="14"/>
    </row>
    <row r="115" spans="5:10" ht="15">
      <c r="E115" s="12"/>
      <c r="F115" s="13"/>
      <c r="G115" s="13"/>
      <c r="J115" s="14"/>
    </row>
    <row r="116" spans="5:10" ht="15">
      <c r="E116" s="12"/>
      <c r="F116" s="13"/>
      <c r="G116" s="13"/>
      <c r="J116" s="14"/>
    </row>
    <row r="117" spans="5:10" ht="15">
      <c r="E117" s="12"/>
      <c r="F117" s="13"/>
      <c r="G117" s="13"/>
      <c r="J117" s="14"/>
    </row>
    <row r="118" spans="5:10" ht="15">
      <c r="E118" s="12"/>
      <c r="F118" s="13"/>
      <c r="G118" s="13"/>
      <c r="J118" s="14"/>
    </row>
    <row r="119" spans="5:10" ht="15">
      <c r="E119" s="12"/>
      <c r="F119" s="13"/>
      <c r="G119" s="13"/>
      <c r="J119" s="14"/>
    </row>
    <row r="120" spans="5:10" ht="15">
      <c r="E120" s="12"/>
      <c r="F120" s="13"/>
      <c r="G120" s="13"/>
      <c r="J120" s="14"/>
    </row>
    <row r="121" spans="5:10" ht="15">
      <c r="E121" s="12"/>
      <c r="F121" s="13"/>
      <c r="G121" s="13"/>
      <c r="J121" s="14"/>
    </row>
    <row r="122" spans="5:10" ht="15">
      <c r="E122" s="12"/>
      <c r="F122" s="13"/>
      <c r="G122" s="13"/>
      <c r="J122" s="14"/>
    </row>
    <row r="123" spans="5:10" ht="15">
      <c r="E123" s="12"/>
      <c r="F123" s="13"/>
      <c r="G123" s="13"/>
      <c r="J123" s="14"/>
    </row>
    <row r="124" spans="5:10" ht="15">
      <c r="E124" s="12"/>
      <c r="F124" s="13"/>
      <c r="G124" s="13"/>
      <c r="J124" s="14"/>
    </row>
    <row r="125" spans="5:10" ht="15">
      <c r="E125" s="12"/>
      <c r="F125" s="13"/>
      <c r="G125" s="13"/>
      <c r="J125" s="14"/>
    </row>
    <row r="126" spans="5:10" ht="15">
      <c r="E126" s="12"/>
      <c r="F126" s="13"/>
      <c r="G126" s="13"/>
      <c r="J126" s="14"/>
    </row>
    <row r="127" spans="5:10" ht="15">
      <c r="E127" s="12"/>
      <c r="F127" s="13"/>
      <c r="G127" s="13"/>
      <c r="J127" s="14"/>
    </row>
    <row r="128" spans="5:10" ht="15">
      <c r="E128" s="12"/>
      <c r="F128" s="13"/>
      <c r="G128" s="13"/>
      <c r="J128" s="14"/>
    </row>
    <row r="129" spans="5:10" ht="15">
      <c r="E129" s="12"/>
      <c r="F129" s="13"/>
      <c r="G129" s="13"/>
      <c r="J129" s="14"/>
    </row>
    <row r="130" spans="5:10" ht="15">
      <c r="E130" s="12"/>
      <c r="F130" s="13"/>
      <c r="G130" s="13"/>
      <c r="J130" s="14"/>
    </row>
    <row r="131" spans="5:10" ht="15">
      <c r="E131" s="12"/>
      <c r="F131" s="13"/>
      <c r="G131" s="13"/>
      <c r="J131" s="14"/>
    </row>
    <row r="132" spans="5:10" ht="15">
      <c r="E132" s="12"/>
      <c r="F132" s="13"/>
      <c r="G132" s="13"/>
      <c r="J132" s="14"/>
    </row>
    <row r="133" spans="5:10" ht="15">
      <c r="E133" s="12"/>
      <c r="F133" s="13"/>
      <c r="G133" s="13"/>
      <c r="J133" s="14"/>
    </row>
    <row r="134" spans="5:10" ht="15">
      <c r="E134" s="12"/>
      <c r="F134" s="13"/>
      <c r="G134" s="13"/>
      <c r="J134" s="14"/>
    </row>
    <row r="135" spans="5:10" ht="15">
      <c r="E135" s="12"/>
      <c r="F135" s="13"/>
      <c r="G135" s="13"/>
      <c r="J135" s="14"/>
    </row>
    <row r="136" spans="5:10" ht="15">
      <c r="E136" s="12"/>
      <c r="F136" s="13"/>
      <c r="G136" s="13"/>
      <c r="J136" s="14"/>
    </row>
    <row r="137" spans="5:10" ht="15">
      <c r="E137" s="12"/>
      <c r="F137" s="13"/>
      <c r="G137" s="13"/>
      <c r="J137" s="14"/>
    </row>
    <row r="138" spans="5:10" ht="15">
      <c r="E138" s="12"/>
      <c r="F138" s="13"/>
      <c r="G138" s="13"/>
      <c r="J138" s="14"/>
    </row>
    <row r="139" spans="5:10" ht="15">
      <c r="E139" s="12"/>
      <c r="F139" s="13"/>
      <c r="G139" s="13"/>
      <c r="J139" s="14"/>
    </row>
    <row r="140" spans="5:10" ht="15">
      <c r="E140" s="12"/>
      <c r="F140" s="13"/>
      <c r="G140" s="13"/>
      <c r="J140" s="14"/>
    </row>
    <row r="141" spans="5:10" ht="15">
      <c r="E141" s="12"/>
      <c r="F141" s="13"/>
      <c r="G141" s="13"/>
      <c r="J141" s="14"/>
    </row>
    <row r="142" spans="5:10" ht="15">
      <c r="E142" s="12"/>
      <c r="F142" s="13"/>
      <c r="G142" s="13"/>
      <c r="J142" s="14"/>
    </row>
    <row r="143" spans="5:10" ht="15">
      <c r="E143" s="12"/>
      <c r="F143" s="13"/>
      <c r="G143" s="13"/>
      <c r="J143" s="14"/>
    </row>
    <row r="144" spans="5:10" ht="15">
      <c r="E144" s="12"/>
      <c r="F144" s="13"/>
      <c r="G144" s="13"/>
      <c r="J144" s="14"/>
    </row>
    <row r="145" spans="5:10" ht="15">
      <c r="E145" s="12"/>
      <c r="F145" s="13"/>
      <c r="G145" s="13"/>
      <c r="J145" s="14"/>
    </row>
    <row r="146" spans="5:10" ht="15">
      <c r="E146" s="12"/>
      <c r="F146" s="13"/>
      <c r="G146" s="13"/>
      <c r="J146" s="14"/>
    </row>
    <row r="147" spans="5:10" ht="15">
      <c r="E147" s="12"/>
      <c r="F147" s="13"/>
      <c r="G147" s="13"/>
      <c r="J147" s="14"/>
    </row>
    <row r="148" spans="5:10" ht="15">
      <c r="E148" s="12"/>
      <c r="F148" s="13"/>
      <c r="G148" s="13"/>
      <c r="J148" s="14"/>
    </row>
    <row r="149" spans="5:10" ht="15">
      <c r="E149" s="12"/>
      <c r="F149" s="13"/>
      <c r="G149" s="13"/>
      <c r="J149" s="14"/>
    </row>
    <row r="150" spans="5:10" ht="15">
      <c r="E150" s="12"/>
      <c r="F150" s="13"/>
      <c r="G150" s="13"/>
      <c r="J150" s="14"/>
    </row>
    <row r="151" spans="5:10" ht="15">
      <c r="E151" s="12"/>
      <c r="F151" s="13"/>
      <c r="G151" s="13"/>
      <c r="J151" s="14"/>
    </row>
    <row r="152" spans="5:10" ht="15">
      <c r="E152" s="12"/>
      <c r="F152" s="13"/>
      <c r="G152" s="13"/>
      <c r="J152" s="14"/>
    </row>
    <row r="153" spans="5:10" ht="15">
      <c r="E153" s="12"/>
      <c r="F153" s="13"/>
      <c r="G153" s="13"/>
      <c r="J153" s="14"/>
    </row>
    <row r="154" spans="5:10" ht="15">
      <c r="E154" s="12"/>
      <c r="F154" s="13"/>
      <c r="G154" s="13"/>
      <c r="J154" s="14"/>
    </row>
    <row r="155" spans="5:10" ht="15">
      <c r="E155" s="12"/>
      <c r="F155" s="13"/>
      <c r="G155" s="13"/>
      <c r="J155" s="14"/>
    </row>
    <row r="156" spans="5:10" ht="15">
      <c r="E156" s="12"/>
      <c r="F156" s="13"/>
      <c r="G156" s="13"/>
      <c r="J156" s="14"/>
    </row>
    <row r="157" spans="5:10" ht="15">
      <c r="E157" s="12"/>
      <c r="F157" s="13"/>
      <c r="G157" s="13"/>
      <c r="J157" s="14"/>
    </row>
    <row r="158" spans="5:10" ht="15">
      <c r="E158" s="12"/>
      <c r="F158" s="13"/>
      <c r="G158" s="13"/>
      <c r="J158" s="14"/>
    </row>
    <row r="159" spans="5:10" ht="15">
      <c r="E159" s="12"/>
      <c r="F159" s="13"/>
      <c r="G159" s="13"/>
      <c r="J159" s="14"/>
    </row>
    <row r="160" spans="5:10" ht="15">
      <c r="E160" s="12"/>
      <c r="F160" s="13"/>
      <c r="G160" s="13"/>
      <c r="J160" s="14"/>
    </row>
    <row r="161" spans="5:10" ht="15">
      <c r="E161" s="12"/>
      <c r="F161" s="13"/>
      <c r="G161" s="13"/>
      <c r="J161" s="14"/>
    </row>
    <row r="162" spans="5:10" ht="15">
      <c r="E162" s="12"/>
      <c r="F162" s="13"/>
      <c r="G162" s="13"/>
      <c r="J162" s="14"/>
    </row>
    <row r="163" spans="5:10" ht="15">
      <c r="E163" s="12"/>
      <c r="F163" s="13"/>
      <c r="G163" s="13"/>
      <c r="J163" s="14"/>
    </row>
    <row r="164" spans="5:10" ht="15">
      <c r="E164" s="12"/>
      <c r="F164" s="13"/>
      <c r="G164" s="13"/>
      <c r="J164" s="14"/>
    </row>
    <row r="165" spans="5:10" ht="15">
      <c r="E165" s="12"/>
      <c r="F165" s="13"/>
      <c r="G165" s="13"/>
      <c r="J165" s="14"/>
    </row>
    <row r="166" spans="5:10" ht="15">
      <c r="E166" s="12"/>
      <c r="F166" s="13"/>
      <c r="G166" s="13"/>
      <c r="J166" s="14"/>
    </row>
    <row r="167" spans="5:10" ht="15">
      <c r="E167" s="12"/>
      <c r="F167" s="13"/>
      <c r="G167" s="13"/>
      <c r="J167" s="14"/>
    </row>
    <row r="168" spans="5:10" ht="15">
      <c r="E168" s="12"/>
      <c r="F168" s="13"/>
      <c r="G168" s="13"/>
      <c r="J168" s="14"/>
    </row>
    <row r="169" spans="5:10" ht="15">
      <c r="E169" s="12"/>
      <c r="F169" s="13"/>
      <c r="G169" s="13"/>
      <c r="J169" s="14"/>
    </row>
    <row r="170" spans="5:10" ht="15">
      <c r="E170" s="12"/>
      <c r="F170" s="13"/>
      <c r="G170" s="13"/>
      <c r="J170" s="14"/>
    </row>
    <row r="171" spans="5:10" ht="15">
      <c r="E171" s="12"/>
      <c r="F171" s="13"/>
      <c r="G171" s="13"/>
      <c r="J171" s="14"/>
    </row>
    <row r="172" spans="5:10" ht="15">
      <c r="E172" s="12"/>
      <c r="F172" s="13"/>
      <c r="G172" s="13"/>
      <c r="J172" s="14"/>
    </row>
    <row r="173" spans="5:10" ht="15">
      <c r="E173" s="12"/>
      <c r="F173" s="13"/>
      <c r="G173" s="13"/>
      <c r="J173" s="14"/>
    </row>
    <row r="174" spans="5:10" ht="15">
      <c r="E174" s="12"/>
      <c r="F174" s="13"/>
      <c r="G174" s="13"/>
      <c r="J174" s="14"/>
    </row>
    <row r="175" spans="5:10" ht="15">
      <c r="E175" s="12"/>
      <c r="F175" s="13"/>
      <c r="G175" s="13"/>
      <c r="J175" s="14"/>
    </row>
    <row r="176" spans="5:10" ht="15">
      <c r="E176" s="12"/>
      <c r="F176" s="13"/>
      <c r="G176" s="13"/>
      <c r="J176" s="14"/>
    </row>
    <row r="177" spans="5:10" ht="15">
      <c r="E177" s="12"/>
      <c r="F177" s="13"/>
      <c r="G177" s="13"/>
      <c r="J177" s="14"/>
    </row>
    <row r="178" spans="5:10" ht="15">
      <c r="E178" s="12"/>
      <c r="F178" s="13"/>
      <c r="G178" s="13"/>
      <c r="J178" s="14"/>
    </row>
    <row r="179" spans="5:10" ht="15">
      <c r="E179" s="12"/>
      <c r="F179" s="13"/>
      <c r="G179" s="13"/>
      <c r="J179" s="14"/>
    </row>
    <row r="180" spans="5:10" ht="15">
      <c r="E180" s="12"/>
      <c r="F180" s="13"/>
      <c r="G180" s="13"/>
      <c r="J180" s="14"/>
    </row>
    <row r="181" spans="5:10" ht="15">
      <c r="E181" s="12"/>
      <c r="F181" s="13"/>
      <c r="G181" s="13"/>
      <c r="J181" s="14"/>
    </row>
    <row r="182" spans="5:10" ht="15">
      <c r="E182" s="12"/>
      <c r="F182" s="13"/>
      <c r="G182" s="13"/>
      <c r="J182" s="14"/>
    </row>
    <row r="183" spans="5:10" ht="15">
      <c r="E183" s="12"/>
      <c r="F183" s="13"/>
      <c r="G183" s="13"/>
      <c r="J183" s="14"/>
    </row>
    <row r="184" spans="5:10" ht="15">
      <c r="E184" s="12"/>
      <c r="F184" s="13"/>
      <c r="G184" s="13"/>
      <c r="J184" s="14"/>
    </row>
    <row r="185" spans="5:10" ht="15">
      <c r="E185" s="12"/>
      <c r="F185" s="13"/>
      <c r="G185" s="13"/>
      <c r="J185" s="14"/>
    </row>
    <row r="186" spans="5:10" ht="15">
      <c r="E186" s="12"/>
      <c r="F186" s="13"/>
      <c r="G186" s="13"/>
      <c r="J186" s="14"/>
    </row>
    <row r="187" spans="5:10" ht="15">
      <c r="E187" s="12"/>
      <c r="F187" s="13"/>
      <c r="G187" s="13"/>
      <c r="J187" s="14"/>
    </row>
    <row r="188" spans="5:10" ht="15">
      <c r="E188" s="12"/>
      <c r="F188" s="13"/>
      <c r="G188" s="13"/>
      <c r="J188" s="14"/>
    </row>
    <row r="189" spans="5:10" ht="15">
      <c r="E189" s="12"/>
      <c r="F189" s="13"/>
      <c r="G189" s="13"/>
      <c r="J189" s="14"/>
    </row>
    <row r="190" spans="5:10" ht="15">
      <c r="E190" s="12"/>
      <c r="F190" s="13"/>
      <c r="G190" s="13"/>
      <c r="J190" s="14"/>
    </row>
    <row r="191" spans="5:10" ht="15">
      <c r="E191" s="12"/>
      <c r="F191" s="13"/>
      <c r="G191" s="13"/>
      <c r="J191" s="14"/>
    </row>
    <row r="192" spans="5:10" ht="15">
      <c r="E192" s="12"/>
      <c r="F192" s="13"/>
      <c r="G192" s="13"/>
      <c r="J192" s="14"/>
    </row>
    <row r="193" spans="5:10" ht="15">
      <c r="E193" s="12"/>
      <c r="F193" s="13"/>
      <c r="G193" s="13"/>
      <c r="J193" s="14"/>
    </row>
    <row r="194" spans="5:10" ht="15">
      <c r="E194" s="12"/>
      <c r="F194" s="13"/>
      <c r="G194" s="13"/>
      <c r="J194" s="14"/>
    </row>
    <row r="195" spans="5:10" ht="15">
      <c r="E195" s="12"/>
      <c r="F195" s="13"/>
      <c r="G195" s="13"/>
      <c r="J195" s="14"/>
    </row>
    <row r="196" spans="5:10" ht="15">
      <c r="E196" s="12"/>
      <c r="F196" s="13"/>
      <c r="G196" s="13"/>
      <c r="J196" s="14"/>
    </row>
    <row r="197" spans="5:10" ht="15">
      <c r="E197" s="12"/>
      <c r="F197" s="13"/>
      <c r="G197" s="13"/>
      <c r="J197" s="14"/>
    </row>
    <row r="198" spans="5:10" ht="15">
      <c r="E198" s="12"/>
      <c r="F198" s="13"/>
      <c r="G198" s="13"/>
      <c r="J198" s="14"/>
    </row>
    <row r="199" spans="1:9" ht="15">
      <c r="A199" s="59" t="s">
        <v>12</v>
      </c>
      <c r="B199" s="59"/>
      <c r="C199" s="59"/>
      <c r="D199" s="59"/>
      <c r="E199" s="59"/>
      <c r="F199" s="59"/>
      <c r="G199" s="59"/>
      <c r="I199" s="14"/>
    </row>
    <row r="200" spans="1:7" ht="15">
      <c r="A200" s="59" t="s">
        <v>13</v>
      </c>
      <c r="B200" s="59"/>
      <c r="C200" s="59"/>
      <c r="D200" s="59"/>
      <c r="E200" s="59"/>
      <c r="F200" s="59"/>
      <c r="G200" s="59"/>
    </row>
    <row r="202" spans="2:4" ht="75">
      <c r="B202" s="1" t="s">
        <v>26</v>
      </c>
      <c r="C202" s="1" t="s">
        <v>14</v>
      </c>
      <c r="D202" s="1" t="s">
        <v>38</v>
      </c>
    </row>
    <row r="203" spans="2:4" ht="15">
      <c r="B203" s="1">
        <v>1</v>
      </c>
      <c r="C203" s="1">
        <v>2</v>
      </c>
      <c r="D203" s="1">
        <v>3</v>
      </c>
    </row>
    <row r="204" spans="2:4" ht="18.75">
      <c r="B204" s="40">
        <f>K26</f>
        <v>0.7523656811155244</v>
      </c>
      <c r="C204" s="40">
        <f>F18</f>
        <v>0.7614787030129521</v>
      </c>
      <c r="D204" s="41">
        <f>ROUND(B204/C204,2)</f>
        <v>0.99</v>
      </c>
    </row>
    <row r="206" spans="1:7" ht="15">
      <c r="A206" s="59" t="s">
        <v>15</v>
      </c>
      <c r="B206" s="59"/>
      <c r="C206" s="59"/>
      <c r="D206" s="59"/>
      <c r="E206" s="59"/>
      <c r="F206" s="59"/>
      <c r="G206" s="59"/>
    </row>
    <row r="207" spans="1:7" ht="15">
      <c r="A207" s="59" t="s">
        <v>16</v>
      </c>
      <c r="B207" s="59"/>
      <c r="C207" s="59"/>
      <c r="D207" s="59"/>
      <c r="E207" s="59"/>
      <c r="F207" s="59"/>
      <c r="G207" s="59"/>
    </row>
    <row r="209" spans="1:9" ht="90" customHeight="1">
      <c r="A209" s="58" t="s">
        <v>0</v>
      </c>
      <c r="B209" s="58" t="s">
        <v>1</v>
      </c>
      <c r="C209" s="58" t="s">
        <v>17</v>
      </c>
      <c r="D209" s="58" t="s">
        <v>18</v>
      </c>
      <c r="E209" s="58" t="s">
        <v>19</v>
      </c>
      <c r="F209" s="58" t="s">
        <v>20</v>
      </c>
      <c r="G209" s="58" t="s">
        <v>21</v>
      </c>
      <c r="H209" s="1" t="s">
        <v>22</v>
      </c>
      <c r="I209" s="58" t="s">
        <v>24</v>
      </c>
    </row>
    <row r="210" spans="1:9" ht="26.25" customHeight="1">
      <c r="A210" s="58"/>
      <c r="B210" s="58"/>
      <c r="C210" s="58"/>
      <c r="D210" s="58"/>
      <c r="E210" s="58"/>
      <c r="F210" s="58"/>
      <c r="G210" s="58"/>
      <c r="H210" s="1" t="s">
        <v>23</v>
      </c>
      <c r="I210" s="58"/>
    </row>
    <row r="211" spans="1:9" ht="15">
      <c r="A211" s="1">
        <v>1</v>
      </c>
      <c r="B211" s="1">
        <v>2</v>
      </c>
      <c r="C211" s="1">
        <v>3</v>
      </c>
      <c r="D211" s="1">
        <v>4</v>
      </c>
      <c r="E211" s="1">
        <v>5</v>
      </c>
      <c r="F211" s="1">
        <v>6</v>
      </c>
      <c r="G211" s="1">
        <v>7</v>
      </c>
      <c r="H211" s="1">
        <v>8</v>
      </c>
      <c r="I211" s="1">
        <v>9</v>
      </c>
    </row>
    <row r="212" spans="1:9" ht="60">
      <c r="A212" s="1">
        <v>1</v>
      </c>
      <c r="B212" s="30" t="s">
        <v>184</v>
      </c>
      <c r="C212" s="42"/>
      <c r="D212" s="35"/>
      <c r="E212" s="35"/>
      <c r="F212" s="35"/>
      <c r="G212" s="43"/>
      <c r="H212" s="35"/>
      <c r="I212" s="35"/>
    </row>
    <row r="213" spans="1:9" ht="81.75" customHeight="1">
      <c r="A213" s="44" t="s">
        <v>28</v>
      </c>
      <c r="B213" s="3"/>
      <c r="C213" s="3" t="s">
        <v>52</v>
      </c>
      <c r="D213" s="3" t="s">
        <v>39</v>
      </c>
      <c r="E213" s="15">
        <f>ROUND(F26/F42,3)</f>
        <v>0.006</v>
      </c>
      <c r="F213" s="15">
        <f>ROUND(G26/G42,3)</f>
        <v>0.013</v>
      </c>
      <c r="G213" s="46" t="s">
        <v>53</v>
      </c>
      <c r="H213" s="47">
        <f>F213/E213</f>
        <v>2.1666666666666665</v>
      </c>
      <c r="I213" s="43" t="s">
        <v>119</v>
      </c>
    </row>
    <row r="214" spans="1:9" ht="38.25">
      <c r="A214" s="29" t="s">
        <v>27</v>
      </c>
      <c r="B214" s="3"/>
      <c r="C214" s="3" t="s">
        <v>60</v>
      </c>
      <c r="D214" s="3" t="s">
        <v>39</v>
      </c>
      <c r="E214" s="15">
        <v>1</v>
      </c>
      <c r="F214" s="15">
        <v>1</v>
      </c>
      <c r="G214" s="46" t="s">
        <v>53</v>
      </c>
      <c r="H214" s="47">
        <f>F214/E214</f>
        <v>1</v>
      </c>
      <c r="I214" s="35"/>
    </row>
    <row r="215" spans="1:9" ht="38.25">
      <c r="A215" s="29" t="s">
        <v>44</v>
      </c>
      <c r="B215" s="3"/>
      <c r="C215" s="3" t="s">
        <v>61</v>
      </c>
      <c r="D215" s="3" t="s">
        <v>39</v>
      </c>
      <c r="E215" s="15">
        <v>1</v>
      </c>
      <c r="F215" s="15">
        <v>1</v>
      </c>
      <c r="G215" s="46" t="s">
        <v>53</v>
      </c>
      <c r="H215" s="47">
        <f>F215/E215</f>
        <v>1</v>
      </c>
      <c r="I215" s="35"/>
    </row>
    <row r="216" spans="1:9" ht="114.75">
      <c r="A216" s="29" t="s">
        <v>47</v>
      </c>
      <c r="B216" s="3"/>
      <c r="C216" s="3" t="s">
        <v>62</v>
      </c>
      <c r="D216" s="3" t="s">
        <v>39</v>
      </c>
      <c r="E216" s="15">
        <v>1</v>
      </c>
      <c r="F216" s="15">
        <v>1</v>
      </c>
      <c r="G216" s="46" t="s">
        <v>53</v>
      </c>
      <c r="H216" s="47">
        <f>F216/E216</f>
        <v>1</v>
      </c>
      <c r="I216" s="35"/>
    </row>
    <row r="217" spans="1:9" ht="146.25" customHeight="1">
      <c r="A217" s="70" t="s">
        <v>59</v>
      </c>
      <c r="B217" s="3"/>
      <c r="C217" s="62" t="s">
        <v>63</v>
      </c>
      <c r="D217" s="62" t="s">
        <v>39</v>
      </c>
      <c r="E217" s="15">
        <v>1</v>
      </c>
      <c r="F217" s="15">
        <v>1</v>
      </c>
      <c r="G217" s="46" t="s">
        <v>53</v>
      </c>
      <c r="H217" s="73">
        <f>F217/E217</f>
        <v>1</v>
      </c>
      <c r="I217" s="35"/>
    </row>
    <row r="218" spans="1:9" ht="254.25" customHeight="1">
      <c r="A218" s="71"/>
      <c r="B218" s="3"/>
      <c r="C218" s="63"/>
      <c r="D218" s="63"/>
      <c r="E218" s="15"/>
      <c r="F218" s="15"/>
      <c r="G218" s="43"/>
      <c r="H218" s="74"/>
      <c r="I218" s="35"/>
    </row>
    <row r="219" spans="1:9" ht="62.25" customHeight="1">
      <c r="A219" s="50" t="s">
        <v>124</v>
      </c>
      <c r="B219" s="3"/>
      <c r="C219" s="3" t="s">
        <v>127</v>
      </c>
      <c r="D219" s="3" t="s">
        <v>39</v>
      </c>
      <c r="E219" s="15">
        <v>0</v>
      </c>
      <c r="F219" s="15">
        <v>0</v>
      </c>
      <c r="G219" s="46" t="s">
        <v>53</v>
      </c>
      <c r="H219" s="47" t="e">
        <f>F219/E219</f>
        <v>#DIV/0!</v>
      </c>
      <c r="I219" s="35"/>
    </row>
    <row r="220" spans="1:9" ht="90">
      <c r="A220" s="1">
        <v>2</v>
      </c>
      <c r="B220" s="30" t="s">
        <v>170</v>
      </c>
      <c r="C220" s="3"/>
      <c r="D220" s="3"/>
      <c r="E220" s="15"/>
      <c r="F220" s="15"/>
      <c r="G220" s="43"/>
      <c r="H220" s="51"/>
      <c r="I220" s="35"/>
    </row>
    <row r="221" spans="1:9" ht="63.75">
      <c r="A221" s="44" t="s">
        <v>29</v>
      </c>
      <c r="B221" s="3"/>
      <c r="C221" s="3" t="s">
        <v>52</v>
      </c>
      <c r="D221" s="3" t="s">
        <v>39</v>
      </c>
      <c r="E221" s="15">
        <f>ROUND(F27/F42,3)</f>
        <v>0.023</v>
      </c>
      <c r="F221" s="15">
        <f>ROUND(G27/G42,3)</f>
        <v>0.038</v>
      </c>
      <c r="G221" s="46" t="s">
        <v>53</v>
      </c>
      <c r="H221" s="47">
        <f>F221/E221</f>
        <v>1.6521739130434783</v>
      </c>
      <c r="I221" s="43" t="s">
        <v>119</v>
      </c>
    </row>
    <row r="222" spans="1:9" ht="38.25">
      <c r="A222" s="29" t="s">
        <v>30</v>
      </c>
      <c r="B222" s="3"/>
      <c r="C222" s="3" t="s">
        <v>60</v>
      </c>
      <c r="D222" s="3" t="s">
        <v>39</v>
      </c>
      <c r="E222" s="15">
        <v>1</v>
      </c>
      <c r="F222" s="15">
        <v>1</v>
      </c>
      <c r="G222" s="46" t="s">
        <v>53</v>
      </c>
      <c r="H222" s="47">
        <f>F222/E222</f>
        <v>1</v>
      </c>
      <c r="I222" s="35"/>
    </row>
    <row r="223" spans="1:9" ht="38.25" customHeight="1">
      <c r="A223" s="29" t="s">
        <v>45</v>
      </c>
      <c r="B223" s="3"/>
      <c r="C223" s="3" t="s">
        <v>61</v>
      </c>
      <c r="D223" s="3" t="s">
        <v>39</v>
      </c>
      <c r="E223" s="15">
        <v>1</v>
      </c>
      <c r="F223" s="15">
        <v>1</v>
      </c>
      <c r="G223" s="46" t="s">
        <v>53</v>
      </c>
      <c r="H223" s="47">
        <f>F223/E223</f>
        <v>1</v>
      </c>
      <c r="I223" s="35"/>
    </row>
    <row r="224" spans="1:9" ht="114.75">
      <c r="A224" s="29" t="s">
        <v>48</v>
      </c>
      <c r="B224" s="3"/>
      <c r="C224" s="3" t="s">
        <v>62</v>
      </c>
      <c r="D224" s="3" t="s">
        <v>39</v>
      </c>
      <c r="E224" s="15">
        <v>1</v>
      </c>
      <c r="F224" s="15">
        <v>1</v>
      </c>
      <c r="G224" s="46" t="s">
        <v>53</v>
      </c>
      <c r="H224" s="47">
        <f>F224/E224</f>
        <v>1</v>
      </c>
      <c r="I224" s="35"/>
    </row>
    <row r="225" spans="1:9" ht="409.5" customHeight="1">
      <c r="A225" s="48" t="s">
        <v>49</v>
      </c>
      <c r="B225" s="3"/>
      <c r="C225" s="8" t="s">
        <v>63</v>
      </c>
      <c r="D225" s="8" t="s">
        <v>39</v>
      </c>
      <c r="E225" s="15">
        <v>1</v>
      </c>
      <c r="F225" s="15">
        <v>1</v>
      </c>
      <c r="G225" s="46" t="s">
        <v>53</v>
      </c>
      <c r="H225" s="49">
        <f>F225/E225</f>
        <v>1</v>
      </c>
      <c r="I225" s="35"/>
    </row>
    <row r="226" spans="1:9" ht="90">
      <c r="A226" s="1">
        <v>3</v>
      </c>
      <c r="B226" s="30" t="s">
        <v>171</v>
      </c>
      <c r="C226" s="3"/>
      <c r="D226" s="3"/>
      <c r="E226" s="15"/>
      <c r="F226" s="15"/>
      <c r="G226" s="43"/>
      <c r="H226" s="51"/>
      <c r="I226" s="35"/>
    </row>
    <row r="227" spans="1:9" ht="63.75">
      <c r="A227" s="44" t="s">
        <v>31</v>
      </c>
      <c r="B227" s="3"/>
      <c r="C227" s="3" t="s">
        <v>52</v>
      </c>
      <c r="D227" s="3" t="s">
        <v>39</v>
      </c>
      <c r="E227" s="15">
        <f>ROUND(F28/F42,3)</f>
        <v>0.022</v>
      </c>
      <c r="F227" s="15">
        <f>ROUND(G28/G42,3)</f>
        <v>0.014</v>
      </c>
      <c r="G227" s="46" t="s">
        <v>53</v>
      </c>
      <c r="H227" s="47">
        <f>F227/E227</f>
        <v>0.6363636363636365</v>
      </c>
      <c r="I227" s="43" t="s">
        <v>119</v>
      </c>
    </row>
    <row r="228" spans="1:9" ht="38.25">
      <c r="A228" s="29" t="s">
        <v>32</v>
      </c>
      <c r="B228" s="3"/>
      <c r="C228" s="3" t="s">
        <v>60</v>
      </c>
      <c r="D228" s="3" t="s">
        <v>39</v>
      </c>
      <c r="E228" s="15">
        <v>1</v>
      </c>
      <c r="F228" s="15">
        <v>1</v>
      </c>
      <c r="G228" s="46" t="s">
        <v>53</v>
      </c>
      <c r="H228" s="47">
        <f>F228/E228</f>
        <v>1</v>
      </c>
      <c r="I228" s="35"/>
    </row>
    <row r="229" spans="1:9" ht="38.25" customHeight="1">
      <c r="A229" s="29" t="s">
        <v>46</v>
      </c>
      <c r="B229" s="3"/>
      <c r="C229" s="3" t="s">
        <v>61</v>
      </c>
      <c r="D229" s="3" t="s">
        <v>39</v>
      </c>
      <c r="E229" s="15">
        <v>1</v>
      </c>
      <c r="F229" s="15">
        <v>1</v>
      </c>
      <c r="G229" s="46" t="s">
        <v>53</v>
      </c>
      <c r="H229" s="47">
        <f>F229/E229</f>
        <v>1</v>
      </c>
      <c r="I229" s="35"/>
    </row>
    <row r="230" spans="1:9" ht="114.75">
      <c r="A230" s="29" t="s">
        <v>50</v>
      </c>
      <c r="B230" s="3"/>
      <c r="C230" s="3" t="s">
        <v>62</v>
      </c>
      <c r="D230" s="3" t="s">
        <v>39</v>
      </c>
      <c r="E230" s="15">
        <v>1</v>
      </c>
      <c r="F230" s="15">
        <v>1</v>
      </c>
      <c r="G230" s="46" t="s">
        <v>53</v>
      </c>
      <c r="H230" s="47">
        <f>F230/E230</f>
        <v>1</v>
      </c>
      <c r="I230" s="35"/>
    </row>
    <row r="231" spans="1:9" ht="408.75" customHeight="1">
      <c r="A231" s="48" t="s">
        <v>51</v>
      </c>
      <c r="B231" s="3"/>
      <c r="C231" s="8" t="s">
        <v>63</v>
      </c>
      <c r="D231" s="8" t="s">
        <v>39</v>
      </c>
      <c r="E231" s="15">
        <v>1</v>
      </c>
      <c r="F231" s="15">
        <v>1</v>
      </c>
      <c r="G231" s="46" t="s">
        <v>53</v>
      </c>
      <c r="H231" s="49">
        <f>F231/E231</f>
        <v>1</v>
      </c>
      <c r="I231" s="35"/>
    </row>
    <row r="232" spans="1:9" ht="89.25">
      <c r="A232" s="1">
        <v>4</v>
      </c>
      <c r="B232" s="30" t="s">
        <v>172</v>
      </c>
      <c r="C232" s="3"/>
      <c r="D232" s="3"/>
      <c r="E232" s="15"/>
      <c r="F232" s="15"/>
      <c r="G232" s="43"/>
      <c r="H232" s="51"/>
      <c r="I232" s="35"/>
    </row>
    <row r="233" spans="1:9" ht="63.75">
      <c r="A233" s="44" t="s">
        <v>64</v>
      </c>
      <c r="B233" s="3"/>
      <c r="C233" s="3" t="s">
        <v>52</v>
      </c>
      <c r="D233" s="3" t="s">
        <v>39</v>
      </c>
      <c r="E233" s="15">
        <f>ROUND(F29/F42,3)</f>
        <v>0.023</v>
      </c>
      <c r="F233" s="15">
        <f>ROUND(G29/G42,3)</f>
        <v>0.038</v>
      </c>
      <c r="G233" s="46" t="s">
        <v>53</v>
      </c>
      <c r="H233" s="47">
        <f>F233/E233</f>
        <v>1.6521739130434783</v>
      </c>
      <c r="I233" s="43" t="s">
        <v>119</v>
      </c>
    </row>
    <row r="234" spans="1:9" ht="38.25">
      <c r="A234" s="29" t="s">
        <v>65</v>
      </c>
      <c r="B234" s="3"/>
      <c r="C234" s="3" t="s">
        <v>60</v>
      </c>
      <c r="D234" s="3" t="s">
        <v>39</v>
      </c>
      <c r="E234" s="15">
        <v>1</v>
      </c>
      <c r="F234" s="15">
        <v>1</v>
      </c>
      <c r="G234" s="46" t="s">
        <v>53</v>
      </c>
      <c r="H234" s="47">
        <f>F234/E234</f>
        <v>1</v>
      </c>
      <c r="I234" s="35"/>
    </row>
    <row r="235" spans="1:9" ht="38.25" customHeight="1">
      <c r="A235" s="29" t="s">
        <v>66</v>
      </c>
      <c r="B235" s="3"/>
      <c r="C235" s="3" t="s">
        <v>61</v>
      </c>
      <c r="D235" s="3" t="s">
        <v>39</v>
      </c>
      <c r="E235" s="15">
        <v>1</v>
      </c>
      <c r="F235" s="15">
        <v>1</v>
      </c>
      <c r="G235" s="46" t="s">
        <v>53</v>
      </c>
      <c r="H235" s="47">
        <f>F235/E235</f>
        <v>1</v>
      </c>
      <c r="I235" s="35"/>
    </row>
    <row r="236" spans="1:9" ht="114.75">
      <c r="A236" s="29" t="s">
        <v>67</v>
      </c>
      <c r="B236" s="3"/>
      <c r="C236" s="3" t="s">
        <v>62</v>
      </c>
      <c r="D236" s="3" t="s">
        <v>39</v>
      </c>
      <c r="E236" s="15">
        <v>1</v>
      </c>
      <c r="F236" s="15">
        <v>1</v>
      </c>
      <c r="G236" s="46" t="s">
        <v>53</v>
      </c>
      <c r="H236" s="47">
        <f>F236/E236</f>
        <v>1</v>
      </c>
      <c r="I236" s="35"/>
    </row>
    <row r="237" spans="1:9" ht="15" customHeight="1">
      <c r="A237" s="48" t="s">
        <v>68</v>
      </c>
      <c r="B237" s="3"/>
      <c r="C237" s="8" t="s">
        <v>63</v>
      </c>
      <c r="D237" s="8" t="s">
        <v>39</v>
      </c>
      <c r="E237" s="15">
        <v>1</v>
      </c>
      <c r="F237" s="15">
        <v>1</v>
      </c>
      <c r="G237" s="46" t="s">
        <v>53</v>
      </c>
      <c r="H237" s="49">
        <f>F237/E237</f>
        <v>1</v>
      </c>
      <c r="I237" s="35"/>
    </row>
    <row r="238" spans="1:9" ht="89.25">
      <c r="A238" s="29">
        <v>5</v>
      </c>
      <c r="B238" s="30" t="s">
        <v>173</v>
      </c>
      <c r="C238" s="3"/>
      <c r="D238" s="3"/>
      <c r="E238" s="15"/>
      <c r="F238" s="15"/>
      <c r="G238" s="43"/>
      <c r="H238" s="51"/>
      <c r="I238" s="35"/>
    </row>
    <row r="239" spans="1:9" ht="63.75">
      <c r="A239" s="44" t="s">
        <v>69</v>
      </c>
      <c r="B239" s="3"/>
      <c r="C239" s="3" t="s">
        <v>52</v>
      </c>
      <c r="D239" s="3" t="s">
        <v>39</v>
      </c>
      <c r="E239" s="15" t="e">
        <f>ROUND(#REF!/F42,3)</f>
        <v>#REF!</v>
      </c>
      <c r="F239" s="15" t="e">
        <f>ROUND(#REF!/G42,3)</f>
        <v>#REF!</v>
      </c>
      <c r="G239" s="46" t="s">
        <v>53</v>
      </c>
      <c r="H239" s="47" t="e">
        <f>F239/E239</f>
        <v>#REF!</v>
      </c>
      <c r="I239" s="43" t="s">
        <v>119</v>
      </c>
    </row>
    <row r="240" spans="1:9" ht="38.25">
      <c r="A240" s="29" t="s">
        <v>70</v>
      </c>
      <c r="B240" s="3"/>
      <c r="C240" s="3" t="s">
        <v>60</v>
      </c>
      <c r="D240" s="3" t="s">
        <v>39</v>
      </c>
      <c r="E240" s="15">
        <v>0</v>
      </c>
      <c r="F240" s="15">
        <v>0</v>
      </c>
      <c r="G240" s="46" t="s">
        <v>53</v>
      </c>
      <c r="H240" s="47" t="e">
        <f>F240/E240</f>
        <v>#DIV/0!</v>
      </c>
      <c r="I240" s="35"/>
    </row>
    <row r="241" spans="1:9" ht="38.25" customHeight="1">
      <c r="A241" s="29" t="s">
        <v>71</v>
      </c>
      <c r="B241" s="3"/>
      <c r="C241" s="3" t="s">
        <v>61</v>
      </c>
      <c r="D241" s="3" t="s">
        <v>39</v>
      </c>
      <c r="E241" s="15">
        <v>0</v>
      </c>
      <c r="F241" s="15">
        <v>0</v>
      </c>
      <c r="G241" s="46" t="s">
        <v>53</v>
      </c>
      <c r="H241" s="47" t="e">
        <f>F241/E241</f>
        <v>#DIV/0!</v>
      </c>
      <c r="I241" s="35"/>
    </row>
    <row r="242" spans="1:9" ht="114.75">
      <c r="A242" s="29" t="s">
        <v>72</v>
      </c>
      <c r="B242" s="3"/>
      <c r="C242" s="3" t="s">
        <v>62</v>
      </c>
      <c r="D242" s="3" t="s">
        <v>39</v>
      </c>
      <c r="E242" s="15">
        <v>0</v>
      </c>
      <c r="F242" s="15">
        <v>0</v>
      </c>
      <c r="G242" s="46" t="s">
        <v>53</v>
      </c>
      <c r="H242" s="47" t="e">
        <f>F242/E242</f>
        <v>#DIV/0!</v>
      </c>
      <c r="I242" s="35"/>
    </row>
    <row r="243" spans="1:9" ht="408.75" customHeight="1">
      <c r="A243" s="48" t="s">
        <v>73</v>
      </c>
      <c r="B243" s="3"/>
      <c r="C243" s="8" t="s">
        <v>63</v>
      </c>
      <c r="D243" s="8" t="s">
        <v>39</v>
      </c>
      <c r="E243" s="15">
        <v>0</v>
      </c>
      <c r="F243" s="15">
        <v>0</v>
      </c>
      <c r="G243" s="46" t="s">
        <v>53</v>
      </c>
      <c r="H243" s="49" t="e">
        <f>F243/E243</f>
        <v>#DIV/0!</v>
      </c>
      <c r="I243" s="35"/>
    </row>
    <row r="244" spans="1:9" ht="89.25">
      <c r="A244" s="29">
        <v>6</v>
      </c>
      <c r="B244" s="30" t="s">
        <v>174</v>
      </c>
      <c r="C244" s="3"/>
      <c r="D244" s="3"/>
      <c r="E244" s="15"/>
      <c r="F244" s="15"/>
      <c r="G244" s="43"/>
      <c r="H244" s="51"/>
      <c r="I244" s="35"/>
    </row>
    <row r="245" spans="1:9" ht="63.75">
      <c r="A245" s="44" t="s">
        <v>74</v>
      </c>
      <c r="B245" s="3"/>
      <c r="C245" s="3" t="s">
        <v>52</v>
      </c>
      <c r="D245" s="3" t="s">
        <v>39</v>
      </c>
      <c r="E245" s="15">
        <f>ROUND(F30/F42,3)</f>
        <v>0.008</v>
      </c>
      <c r="F245" s="15">
        <f>ROUND(G30/G42,3)</f>
        <v>0.01</v>
      </c>
      <c r="G245" s="46" t="s">
        <v>53</v>
      </c>
      <c r="H245" s="47">
        <f>F245/E245</f>
        <v>1.25</v>
      </c>
      <c r="I245" s="43" t="s">
        <v>119</v>
      </c>
    </row>
    <row r="246" spans="1:9" ht="38.25">
      <c r="A246" s="29" t="s">
        <v>75</v>
      </c>
      <c r="B246" s="3"/>
      <c r="C246" s="3" t="s">
        <v>60</v>
      </c>
      <c r="D246" s="3" t="s">
        <v>39</v>
      </c>
      <c r="E246" s="15">
        <v>1</v>
      </c>
      <c r="F246" s="15">
        <v>1</v>
      </c>
      <c r="G246" s="46" t="s">
        <v>53</v>
      </c>
      <c r="H246" s="47">
        <f>F246/E246</f>
        <v>1</v>
      </c>
      <c r="I246" s="35"/>
    </row>
    <row r="247" spans="1:9" ht="38.25" customHeight="1">
      <c r="A247" s="29" t="s">
        <v>76</v>
      </c>
      <c r="B247" s="3"/>
      <c r="C247" s="3" t="s">
        <v>61</v>
      </c>
      <c r="D247" s="3" t="s">
        <v>39</v>
      </c>
      <c r="E247" s="15">
        <v>1</v>
      </c>
      <c r="F247" s="15">
        <v>1</v>
      </c>
      <c r="G247" s="46" t="s">
        <v>53</v>
      </c>
      <c r="H247" s="47">
        <f>F247/E247</f>
        <v>1</v>
      </c>
      <c r="I247" s="35"/>
    </row>
    <row r="248" spans="1:9" ht="114.75">
      <c r="A248" s="29" t="s">
        <v>77</v>
      </c>
      <c r="B248" s="3"/>
      <c r="C248" s="3" t="s">
        <v>62</v>
      </c>
      <c r="D248" s="3" t="s">
        <v>39</v>
      </c>
      <c r="E248" s="15">
        <v>1</v>
      </c>
      <c r="F248" s="15">
        <v>1</v>
      </c>
      <c r="G248" s="46" t="s">
        <v>53</v>
      </c>
      <c r="H248" s="47">
        <f>F248/E248</f>
        <v>1</v>
      </c>
      <c r="I248" s="35"/>
    </row>
    <row r="249" spans="1:9" ht="360.75" customHeight="1">
      <c r="A249" s="48" t="s">
        <v>78</v>
      </c>
      <c r="B249" s="3"/>
      <c r="C249" s="8" t="s">
        <v>63</v>
      </c>
      <c r="D249" s="8" t="s">
        <v>39</v>
      </c>
      <c r="E249" s="15">
        <v>1</v>
      </c>
      <c r="F249" s="15">
        <v>1</v>
      </c>
      <c r="G249" s="46" t="s">
        <v>53</v>
      </c>
      <c r="H249" s="49">
        <f>F249/E249</f>
        <v>1</v>
      </c>
      <c r="I249" s="35"/>
    </row>
    <row r="250" spans="1:9" ht="149.25">
      <c r="A250" s="29">
        <v>7</v>
      </c>
      <c r="B250" s="30" t="s">
        <v>175</v>
      </c>
      <c r="C250" s="3"/>
      <c r="D250" s="3"/>
      <c r="E250" s="15"/>
      <c r="F250" s="15"/>
      <c r="G250" s="43"/>
      <c r="H250" s="51"/>
      <c r="I250" s="35"/>
    </row>
    <row r="251" spans="1:9" ht="63.75">
      <c r="A251" s="44" t="s">
        <v>79</v>
      </c>
      <c r="B251" s="3"/>
      <c r="C251" s="3" t="s">
        <v>52</v>
      </c>
      <c r="D251" s="3" t="s">
        <v>39</v>
      </c>
      <c r="E251" s="15" t="e">
        <f>ROUND(#REF!/F42,3)</f>
        <v>#REF!</v>
      </c>
      <c r="F251" s="15" t="e">
        <f>ROUND(#REF!/G42,3)</f>
        <v>#REF!</v>
      </c>
      <c r="G251" s="46" t="s">
        <v>53</v>
      </c>
      <c r="H251" s="47" t="e">
        <f>F251/E251</f>
        <v>#REF!</v>
      </c>
      <c r="I251" s="43" t="s">
        <v>119</v>
      </c>
    </row>
    <row r="252" spans="1:9" ht="38.25">
      <c r="A252" s="29" t="s">
        <v>80</v>
      </c>
      <c r="B252" s="3"/>
      <c r="C252" s="3" t="s">
        <v>60</v>
      </c>
      <c r="D252" s="3" t="s">
        <v>39</v>
      </c>
      <c r="E252" s="15">
        <v>0</v>
      </c>
      <c r="F252" s="15">
        <v>0</v>
      </c>
      <c r="G252" s="46" t="s">
        <v>53</v>
      </c>
      <c r="H252" s="47" t="e">
        <f>F252/E252</f>
        <v>#DIV/0!</v>
      </c>
      <c r="I252" s="35"/>
    </row>
    <row r="253" spans="1:9" ht="38.25" customHeight="1">
      <c r="A253" s="29" t="s">
        <v>81</v>
      </c>
      <c r="B253" s="3"/>
      <c r="C253" s="3" t="s">
        <v>61</v>
      </c>
      <c r="D253" s="3" t="s">
        <v>39</v>
      </c>
      <c r="E253" s="15">
        <v>0</v>
      </c>
      <c r="F253" s="15">
        <v>0</v>
      </c>
      <c r="G253" s="46" t="s">
        <v>53</v>
      </c>
      <c r="H253" s="47" t="e">
        <f>F253/E253</f>
        <v>#DIV/0!</v>
      </c>
      <c r="I253" s="35"/>
    </row>
    <row r="254" spans="1:9" ht="114.75">
      <c r="A254" s="29" t="s">
        <v>82</v>
      </c>
      <c r="B254" s="3"/>
      <c r="C254" s="3" t="s">
        <v>62</v>
      </c>
      <c r="D254" s="3" t="s">
        <v>39</v>
      </c>
      <c r="E254" s="15">
        <v>0</v>
      </c>
      <c r="F254" s="15">
        <v>0</v>
      </c>
      <c r="G254" s="46" t="s">
        <v>53</v>
      </c>
      <c r="H254" s="47" t="e">
        <f>F254/E254</f>
        <v>#DIV/0!</v>
      </c>
      <c r="I254" s="35"/>
    </row>
    <row r="255" spans="1:9" ht="408.75" customHeight="1">
      <c r="A255" s="48" t="s">
        <v>83</v>
      </c>
      <c r="B255" s="3"/>
      <c r="C255" s="8" t="s">
        <v>63</v>
      </c>
      <c r="D255" s="8" t="s">
        <v>39</v>
      </c>
      <c r="E255" s="15">
        <v>0</v>
      </c>
      <c r="F255" s="15">
        <v>0</v>
      </c>
      <c r="G255" s="46" t="s">
        <v>53</v>
      </c>
      <c r="H255" s="49" t="e">
        <f>F255/E255</f>
        <v>#DIV/0!</v>
      </c>
      <c r="I255" s="35"/>
    </row>
    <row r="256" spans="1:9" ht="89.25">
      <c r="A256" s="29">
        <v>8</v>
      </c>
      <c r="B256" s="30" t="s">
        <v>176</v>
      </c>
      <c r="C256" s="3"/>
      <c r="D256" s="3"/>
      <c r="E256" s="15"/>
      <c r="F256" s="15"/>
      <c r="G256" s="43"/>
      <c r="H256" s="51"/>
      <c r="I256" s="35"/>
    </row>
    <row r="257" spans="1:9" ht="63.75">
      <c r="A257" s="44" t="s">
        <v>84</v>
      </c>
      <c r="B257" s="3"/>
      <c r="C257" s="3" t="s">
        <v>52</v>
      </c>
      <c r="D257" s="3" t="s">
        <v>39</v>
      </c>
      <c r="E257" s="15">
        <f>ROUND(F31/F42,3)</f>
        <v>0.49</v>
      </c>
      <c r="F257" s="15">
        <f>ROUND(G31/G42,3)</f>
        <v>0.36</v>
      </c>
      <c r="G257" s="46" t="s">
        <v>53</v>
      </c>
      <c r="H257" s="47">
        <f>F257/E257</f>
        <v>0.7346938775510204</v>
      </c>
      <c r="I257" s="43" t="s">
        <v>119</v>
      </c>
    </row>
    <row r="258" spans="1:9" ht="38.25">
      <c r="A258" s="29" t="s">
        <v>85</v>
      </c>
      <c r="B258" s="3"/>
      <c r="C258" s="3" t="s">
        <v>60</v>
      </c>
      <c r="D258" s="3" t="s">
        <v>39</v>
      </c>
      <c r="E258" s="15">
        <v>1</v>
      </c>
      <c r="F258" s="15">
        <v>1</v>
      </c>
      <c r="G258" s="46" t="s">
        <v>53</v>
      </c>
      <c r="H258" s="47">
        <f>F258/E258</f>
        <v>1</v>
      </c>
      <c r="I258" s="35"/>
    </row>
    <row r="259" spans="1:9" ht="38.25" customHeight="1">
      <c r="A259" s="29" t="s">
        <v>86</v>
      </c>
      <c r="B259" s="3"/>
      <c r="C259" s="3" t="s">
        <v>61</v>
      </c>
      <c r="D259" s="3" t="s">
        <v>39</v>
      </c>
      <c r="E259" s="15">
        <v>1</v>
      </c>
      <c r="F259" s="15">
        <v>1</v>
      </c>
      <c r="G259" s="46" t="s">
        <v>53</v>
      </c>
      <c r="H259" s="47">
        <f>F259/E259</f>
        <v>1</v>
      </c>
      <c r="I259" s="35"/>
    </row>
    <row r="260" spans="1:9" ht="114.75">
      <c r="A260" s="29" t="s">
        <v>87</v>
      </c>
      <c r="B260" s="3"/>
      <c r="C260" s="3" t="s">
        <v>62</v>
      </c>
      <c r="D260" s="3" t="s">
        <v>39</v>
      </c>
      <c r="E260" s="15">
        <v>1</v>
      </c>
      <c r="F260" s="15">
        <v>1</v>
      </c>
      <c r="G260" s="46" t="s">
        <v>53</v>
      </c>
      <c r="H260" s="47">
        <f>F260/E260</f>
        <v>1</v>
      </c>
      <c r="I260" s="35"/>
    </row>
    <row r="261" spans="1:9" ht="408.75" customHeight="1">
      <c r="A261" s="48" t="s">
        <v>88</v>
      </c>
      <c r="B261" s="3"/>
      <c r="C261" s="8" t="s">
        <v>63</v>
      </c>
      <c r="D261" s="8" t="s">
        <v>39</v>
      </c>
      <c r="E261" s="15">
        <v>1</v>
      </c>
      <c r="F261" s="15">
        <v>1</v>
      </c>
      <c r="G261" s="46" t="s">
        <v>53</v>
      </c>
      <c r="H261" s="49">
        <f>F261/E261</f>
        <v>1</v>
      </c>
      <c r="I261" s="35"/>
    </row>
    <row r="262" spans="1:9" ht="89.25">
      <c r="A262" s="29">
        <v>9</v>
      </c>
      <c r="B262" s="30" t="s">
        <v>185</v>
      </c>
      <c r="C262" s="3"/>
      <c r="D262" s="3"/>
      <c r="E262" s="15"/>
      <c r="F262" s="15"/>
      <c r="G262" s="43"/>
      <c r="H262" s="51"/>
      <c r="I262" s="35"/>
    </row>
    <row r="263" spans="1:9" ht="63.75">
      <c r="A263" s="44" t="s">
        <v>89</v>
      </c>
      <c r="B263" s="3"/>
      <c r="C263" s="3" t="s">
        <v>52</v>
      </c>
      <c r="D263" s="3" t="s">
        <v>39</v>
      </c>
      <c r="E263" s="15" t="e">
        <f>ROUND(#REF!/F42,3)</f>
        <v>#REF!</v>
      </c>
      <c r="F263" s="15" t="e">
        <f>ROUND(#REF!/G42,3)</f>
        <v>#REF!</v>
      </c>
      <c r="G263" s="46" t="s">
        <v>53</v>
      </c>
      <c r="H263" s="47" t="e">
        <f>F263/E263</f>
        <v>#REF!</v>
      </c>
      <c r="I263" s="43" t="s">
        <v>119</v>
      </c>
    </row>
    <row r="264" spans="1:9" ht="38.25">
      <c r="A264" s="29" t="s">
        <v>90</v>
      </c>
      <c r="B264" s="3"/>
      <c r="C264" s="3" t="s">
        <v>60</v>
      </c>
      <c r="D264" s="3" t="s">
        <v>39</v>
      </c>
      <c r="E264" s="15">
        <v>0</v>
      </c>
      <c r="F264" s="15">
        <v>0</v>
      </c>
      <c r="G264" s="46" t="s">
        <v>53</v>
      </c>
      <c r="H264" s="47" t="e">
        <f>F264/E264</f>
        <v>#DIV/0!</v>
      </c>
      <c r="I264" s="35"/>
    </row>
    <row r="265" spans="1:9" ht="38.25" customHeight="1">
      <c r="A265" s="29" t="s">
        <v>91</v>
      </c>
      <c r="B265" s="3"/>
      <c r="C265" s="3" t="s">
        <v>61</v>
      </c>
      <c r="D265" s="3" t="s">
        <v>39</v>
      </c>
      <c r="E265" s="15">
        <v>0</v>
      </c>
      <c r="F265" s="15">
        <v>0</v>
      </c>
      <c r="G265" s="46" t="s">
        <v>53</v>
      </c>
      <c r="H265" s="47" t="e">
        <f>F265/E265</f>
        <v>#DIV/0!</v>
      </c>
      <c r="I265" s="35"/>
    </row>
    <row r="266" spans="1:9" ht="114.75">
      <c r="A266" s="29" t="s">
        <v>92</v>
      </c>
      <c r="B266" s="3"/>
      <c r="C266" s="3" t="s">
        <v>62</v>
      </c>
      <c r="D266" s="3" t="s">
        <v>39</v>
      </c>
      <c r="E266" s="15">
        <v>0</v>
      </c>
      <c r="F266" s="15">
        <v>0</v>
      </c>
      <c r="G266" s="46" t="s">
        <v>53</v>
      </c>
      <c r="H266" s="47" t="e">
        <f>F266/E266</f>
        <v>#DIV/0!</v>
      </c>
      <c r="I266" s="35"/>
    </row>
    <row r="267" spans="1:9" ht="408.75" customHeight="1">
      <c r="A267" s="48" t="s">
        <v>93</v>
      </c>
      <c r="B267" s="3"/>
      <c r="C267" s="8" t="s">
        <v>63</v>
      </c>
      <c r="D267" s="8" t="s">
        <v>39</v>
      </c>
      <c r="E267" s="15">
        <v>0</v>
      </c>
      <c r="F267" s="15">
        <v>0</v>
      </c>
      <c r="G267" s="46" t="s">
        <v>53</v>
      </c>
      <c r="H267" s="49" t="e">
        <f>F267/E267</f>
        <v>#DIV/0!</v>
      </c>
      <c r="I267" s="35"/>
    </row>
    <row r="268" spans="1:9" ht="89.25">
      <c r="A268" s="29">
        <v>10</v>
      </c>
      <c r="B268" s="30" t="s">
        <v>177</v>
      </c>
      <c r="C268" s="3"/>
      <c r="D268" s="3"/>
      <c r="E268" s="15"/>
      <c r="F268" s="15"/>
      <c r="G268" s="43"/>
      <c r="H268" s="51"/>
      <c r="I268" s="35"/>
    </row>
    <row r="269" spans="1:9" ht="63.75">
      <c r="A269" s="44" t="s">
        <v>94</v>
      </c>
      <c r="B269" s="3"/>
      <c r="C269" s="3" t="s">
        <v>52</v>
      </c>
      <c r="D269" s="3" t="s">
        <v>39</v>
      </c>
      <c r="E269" s="15">
        <f>ROUND(F32/F42,3)</f>
        <v>0.034</v>
      </c>
      <c r="F269" s="15">
        <f>ROUND(G32/G42,3)</f>
        <v>0.097</v>
      </c>
      <c r="G269" s="46" t="s">
        <v>53</v>
      </c>
      <c r="H269" s="47">
        <f>F269/E269</f>
        <v>2.8529411764705883</v>
      </c>
      <c r="I269" s="43" t="s">
        <v>119</v>
      </c>
    </row>
    <row r="270" spans="1:9" ht="38.25">
      <c r="A270" s="29" t="s">
        <v>95</v>
      </c>
      <c r="B270" s="3"/>
      <c r="C270" s="3" t="s">
        <v>60</v>
      </c>
      <c r="D270" s="3" t="s">
        <v>39</v>
      </c>
      <c r="E270" s="15">
        <v>1</v>
      </c>
      <c r="F270" s="15">
        <v>1</v>
      </c>
      <c r="G270" s="46" t="s">
        <v>53</v>
      </c>
      <c r="H270" s="47">
        <f>F270/E270</f>
        <v>1</v>
      </c>
      <c r="I270" s="35"/>
    </row>
    <row r="271" spans="1:9" ht="38.25" customHeight="1">
      <c r="A271" s="29" t="s">
        <v>96</v>
      </c>
      <c r="B271" s="3"/>
      <c r="C271" s="3" t="s">
        <v>61</v>
      </c>
      <c r="D271" s="3" t="s">
        <v>39</v>
      </c>
      <c r="E271" s="15">
        <v>1</v>
      </c>
      <c r="F271" s="15">
        <v>1</v>
      </c>
      <c r="G271" s="46" t="s">
        <v>53</v>
      </c>
      <c r="H271" s="47">
        <f>F271/E271</f>
        <v>1</v>
      </c>
      <c r="I271" s="35"/>
    </row>
    <row r="272" spans="1:9" ht="114.75">
      <c r="A272" s="29" t="s">
        <v>97</v>
      </c>
      <c r="B272" s="3"/>
      <c r="C272" s="3" t="s">
        <v>62</v>
      </c>
      <c r="D272" s="3" t="s">
        <v>39</v>
      </c>
      <c r="E272" s="15">
        <v>1</v>
      </c>
      <c r="F272" s="15">
        <v>1</v>
      </c>
      <c r="G272" s="46" t="s">
        <v>53</v>
      </c>
      <c r="H272" s="47">
        <f>F272/E272</f>
        <v>1</v>
      </c>
      <c r="I272" s="35"/>
    </row>
    <row r="273" spans="1:9" ht="408.75" customHeight="1">
      <c r="A273" s="48" t="s">
        <v>98</v>
      </c>
      <c r="B273" s="3"/>
      <c r="C273" s="8" t="s">
        <v>63</v>
      </c>
      <c r="D273" s="8" t="s">
        <v>39</v>
      </c>
      <c r="E273" s="15">
        <v>1</v>
      </c>
      <c r="F273" s="15">
        <v>1</v>
      </c>
      <c r="G273" s="46" t="s">
        <v>53</v>
      </c>
      <c r="H273" s="49">
        <f>F273/E273</f>
        <v>1</v>
      </c>
      <c r="I273" s="35"/>
    </row>
    <row r="274" spans="1:9" ht="89.25">
      <c r="A274" s="29">
        <v>11</v>
      </c>
      <c r="B274" s="30" t="s">
        <v>178</v>
      </c>
      <c r="C274" s="4"/>
      <c r="D274" s="4"/>
      <c r="E274" s="15"/>
      <c r="F274" s="15"/>
      <c r="G274" s="43"/>
      <c r="H274" s="51"/>
      <c r="I274" s="35"/>
    </row>
    <row r="275" spans="1:9" ht="63.75">
      <c r="A275" s="44" t="s">
        <v>99</v>
      </c>
      <c r="B275" s="3"/>
      <c r="C275" s="3" t="s">
        <v>52</v>
      </c>
      <c r="D275" s="3" t="s">
        <v>39</v>
      </c>
      <c r="E275" s="15">
        <f>ROUND(F33/F42,3)</f>
        <v>0.009</v>
      </c>
      <c r="F275" s="15">
        <f>ROUND(G33/G42,3)</f>
        <v>0.025</v>
      </c>
      <c r="G275" s="46" t="s">
        <v>53</v>
      </c>
      <c r="H275" s="47">
        <f>F275/E275</f>
        <v>2.777777777777778</v>
      </c>
      <c r="I275" s="43" t="s">
        <v>119</v>
      </c>
    </row>
    <row r="276" spans="1:9" ht="38.25">
      <c r="A276" s="29" t="s">
        <v>100</v>
      </c>
      <c r="B276" s="3"/>
      <c r="C276" s="3" t="s">
        <v>60</v>
      </c>
      <c r="D276" s="3" t="s">
        <v>39</v>
      </c>
      <c r="E276" s="15">
        <v>1</v>
      </c>
      <c r="F276" s="15">
        <v>1</v>
      </c>
      <c r="G276" s="46" t="s">
        <v>53</v>
      </c>
      <c r="H276" s="47">
        <f>F276/E276</f>
        <v>1</v>
      </c>
      <c r="I276" s="35"/>
    </row>
    <row r="277" spans="1:9" ht="38.25" customHeight="1">
      <c r="A277" s="29" t="s">
        <v>101</v>
      </c>
      <c r="B277" s="3"/>
      <c r="C277" s="3" t="s">
        <v>61</v>
      </c>
      <c r="D277" s="3" t="s">
        <v>39</v>
      </c>
      <c r="E277" s="15">
        <v>1</v>
      </c>
      <c r="F277" s="15">
        <v>1</v>
      </c>
      <c r="G277" s="46" t="s">
        <v>53</v>
      </c>
      <c r="H277" s="47">
        <f>F277/E277</f>
        <v>1</v>
      </c>
      <c r="I277" s="35"/>
    </row>
    <row r="278" spans="1:9" ht="114.75">
      <c r="A278" s="29" t="s">
        <v>102</v>
      </c>
      <c r="B278" s="3"/>
      <c r="C278" s="3" t="s">
        <v>62</v>
      </c>
      <c r="D278" s="3" t="s">
        <v>39</v>
      </c>
      <c r="E278" s="15">
        <v>1</v>
      </c>
      <c r="F278" s="15">
        <v>1</v>
      </c>
      <c r="G278" s="46" t="s">
        <v>53</v>
      </c>
      <c r="H278" s="47">
        <f>F278/E278</f>
        <v>1</v>
      </c>
      <c r="I278" s="35"/>
    </row>
    <row r="279" spans="1:9" ht="408.75" customHeight="1">
      <c r="A279" s="48" t="s">
        <v>103</v>
      </c>
      <c r="B279" s="3"/>
      <c r="C279" s="8" t="s">
        <v>63</v>
      </c>
      <c r="D279" s="8" t="s">
        <v>39</v>
      </c>
      <c r="E279" s="15">
        <v>1</v>
      </c>
      <c r="F279" s="15">
        <v>1</v>
      </c>
      <c r="G279" s="46" t="s">
        <v>53</v>
      </c>
      <c r="H279" s="49">
        <f>F279/E279</f>
        <v>1</v>
      </c>
      <c r="I279" s="35"/>
    </row>
    <row r="280" spans="1:9" ht="89.25">
      <c r="A280" s="29">
        <v>12</v>
      </c>
      <c r="B280" s="30" t="s">
        <v>179</v>
      </c>
      <c r="C280" s="3"/>
      <c r="D280" s="3"/>
      <c r="E280" s="15"/>
      <c r="F280" s="15"/>
      <c r="G280" s="43"/>
      <c r="H280" s="51"/>
      <c r="I280" s="35"/>
    </row>
    <row r="281" spans="1:9" ht="63.75">
      <c r="A281" s="44" t="s">
        <v>104</v>
      </c>
      <c r="B281" s="3"/>
      <c r="C281" s="3" t="s">
        <v>52</v>
      </c>
      <c r="D281" s="3" t="s">
        <v>39</v>
      </c>
      <c r="E281" s="15" t="e">
        <f>ROUND(#REF!/F42,3)</f>
        <v>#REF!</v>
      </c>
      <c r="F281" s="15" t="e">
        <f>ROUND(#REF!/G42,3)</f>
        <v>#REF!</v>
      </c>
      <c r="G281" s="46" t="s">
        <v>53</v>
      </c>
      <c r="H281" s="47" t="e">
        <f>F281/E281</f>
        <v>#REF!</v>
      </c>
      <c r="I281" s="43" t="s">
        <v>119</v>
      </c>
    </row>
    <row r="282" spans="1:9" ht="38.25">
      <c r="A282" s="29" t="s">
        <v>105</v>
      </c>
      <c r="B282" s="3"/>
      <c r="C282" s="3" t="s">
        <v>60</v>
      </c>
      <c r="D282" s="3" t="s">
        <v>39</v>
      </c>
      <c r="E282" s="15">
        <v>0</v>
      </c>
      <c r="F282" s="15">
        <v>0</v>
      </c>
      <c r="G282" s="46" t="s">
        <v>53</v>
      </c>
      <c r="H282" s="47" t="e">
        <f>F282/E282</f>
        <v>#DIV/0!</v>
      </c>
      <c r="I282" s="35"/>
    </row>
    <row r="283" spans="1:9" ht="38.25" customHeight="1">
      <c r="A283" s="29" t="s">
        <v>106</v>
      </c>
      <c r="B283" s="3"/>
      <c r="C283" s="3" t="s">
        <v>61</v>
      </c>
      <c r="D283" s="3" t="s">
        <v>39</v>
      </c>
      <c r="E283" s="15">
        <v>0</v>
      </c>
      <c r="F283" s="15">
        <v>0</v>
      </c>
      <c r="G283" s="46" t="s">
        <v>53</v>
      </c>
      <c r="H283" s="47" t="e">
        <f>F283/E283</f>
        <v>#DIV/0!</v>
      </c>
      <c r="I283" s="35"/>
    </row>
    <row r="284" spans="1:9" ht="114.75">
      <c r="A284" s="29" t="s">
        <v>107</v>
      </c>
      <c r="B284" s="3"/>
      <c r="C284" s="3" t="s">
        <v>62</v>
      </c>
      <c r="D284" s="3" t="s">
        <v>39</v>
      </c>
      <c r="E284" s="15">
        <v>0</v>
      </c>
      <c r="F284" s="15">
        <v>0</v>
      </c>
      <c r="G284" s="46" t="s">
        <v>53</v>
      </c>
      <c r="H284" s="47" t="e">
        <f>F284/E284</f>
        <v>#DIV/0!</v>
      </c>
      <c r="I284" s="35"/>
    </row>
    <row r="285" spans="1:9" ht="408.75" customHeight="1">
      <c r="A285" s="48" t="s">
        <v>108</v>
      </c>
      <c r="B285" s="3"/>
      <c r="C285" s="8" t="s">
        <v>63</v>
      </c>
      <c r="D285" s="8" t="s">
        <v>39</v>
      </c>
      <c r="E285" s="15">
        <v>0</v>
      </c>
      <c r="F285" s="15">
        <v>0</v>
      </c>
      <c r="G285" s="46" t="s">
        <v>53</v>
      </c>
      <c r="H285" s="49" t="e">
        <f>F285/E285</f>
        <v>#DIV/0!</v>
      </c>
      <c r="I285" s="35"/>
    </row>
    <row r="286" spans="1:9" ht="89.25">
      <c r="A286" s="29">
        <v>13</v>
      </c>
      <c r="B286" s="30" t="s">
        <v>180</v>
      </c>
      <c r="C286" s="3"/>
      <c r="D286" s="3"/>
      <c r="E286" s="15"/>
      <c r="F286" s="15"/>
      <c r="G286" s="43"/>
      <c r="H286" s="51"/>
      <c r="I286" s="35"/>
    </row>
    <row r="287" spans="1:9" ht="63.75">
      <c r="A287" s="44" t="s">
        <v>109</v>
      </c>
      <c r="B287" s="3"/>
      <c r="C287" s="3" t="s">
        <v>52</v>
      </c>
      <c r="D287" s="3" t="s">
        <v>39</v>
      </c>
      <c r="E287" s="15">
        <f>ROUND(F34/F42,3)</f>
        <v>0.202</v>
      </c>
      <c r="F287" s="15">
        <f>ROUND(G34/G42,3)</f>
        <v>0.196</v>
      </c>
      <c r="G287" s="46" t="s">
        <v>53</v>
      </c>
      <c r="H287" s="47">
        <f>F287/E287</f>
        <v>0.9702970297029703</v>
      </c>
      <c r="I287" s="43" t="s">
        <v>119</v>
      </c>
    </row>
    <row r="288" spans="1:9" ht="38.25">
      <c r="A288" s="29" t="s">
        <v>110</v>
      </c>
      <c r="B288" s="3"/>
      <c r="C288" s="3" t="s">
        <v>60</v>
      </c>
      <c r="D288" s="3" t="s">
        <v>39</v>
      </c>
      <c r="E288" s="15">
        <v>1</v>
      </c>
      <c r="F288" s="15">
        <v>1</v>
      </c>
      <c r="G288" s="46" t="s">
        <v>53</v>
      </c>
      <c r="H288" s="47">
        <f>F288/E288</f>
        <v>1</v>
      </c>
      <c r="I288" s="35"/>
    </row>
    <row r="289" spans="1:9" ht="38.25" customHeight="1">
      <c r="A289" s="29" t="s">
        <v>111</v>
      </c>
      <c r="B289" s="3"/>
      <c r="C289" s="3" t="s">
        <v>61</v>
      </c>
      <c r="D289" s="3" t="s">
        <v>39</v>
      </c>
      <c r="E289" s="15">
        <v>1</v>
      </c>
      <c r="F289" s="15">
        <v>1</v>
      </c>
      <c r="G289" s="46" t="s">
        <v>53</v>
      </c>
      <c r="H289" s="47">
        <f>F289/E289</f>
        <v>1</v>
      </c>
      <c r="I289" s="35"/>
    </row>
    <row r="290" spans="1:9" ht="114.75">
      <c r="A290" s="29" t="s">
        <v>112</v>
      </c>
      <c r="B290" s="3"/>
      <c r="C290" s="3" t="s">
        <v>62</v>
      </c>
      <c r="D290" s="3" t="s">
        <v>39</v>
      </c>
      <c r="E290" s="15">
        <v>1</v>
      </c>
      <c r="F290" s="15">
        <v>1</v>
      </c>
      <c r="G290" s="46" t="s">
        <v>53</v>
      </c>
      <c r="H290" s="47">
        <f>F290/E290</f>
        <v>1</v>
      </c>
      <c r="I290" s="35"/>
    </row>
    <row r="291" spans="1:9" ht="408.75" customHeight="1">
      <c r="A291" s="48" t="s">
        <v>113</v>
      </c>
      <c r="B291" s="3"/>
      <c r="C291" s="8" t="s">
        <v>63</v>
      </c>
      <c r="D291" s="8" t="s">
        <v>39</v>
      </c>
      <c r="E291" s="15">
        <v>1</v>
      </c>
      <c r="F291" s="15">
        <v>1</v>
      </c>
      <c r="G291" s="46" t="s">
        <v>53</v>
      </c>
      <c r="H291" s="49">
        <f>F291/E291</f>
        <v>1</v>
      </c>
      <c r="I291" s="35"/>
    </row>
    <row r="292" spans="1:9" ht="89.25">
      <c r="A292" s="29">
        <v>14</v>
      </c>
      <c r="B292" s="30" t="s">
        <v>125</v>
      </c>
      <c r="C292" s="3"/>
      <c r="D292" s="3"/>
      <c r="E292" s="15"/>
      <c r="F292" s="15"/>
      <c r="G292" s="43"/>
      <c r="H292" s="51"/>
      <c r="I292" s="35"/>
    </row>
    <row r="293" spans="1:9" ht="63.75">
      <c r="A293" s="44" t="s">
        <v>114</v>
      </c>
      <c r="B293" s="3"/>
      <c r="C293" s="3" t="s">
        <v>52</v>
      </c>
      <c r="D293" s="3" t="s">
        <v>39</v>
      </c>
      <c r="E293" s="15">
        <f>ROUND(F35/F42,3)</f>
        <v>0.155</v>
      </c>
      <c r="F293" s="15">
        <f>ROUND(G35/G42,3)</f>
        <v>0.164</v>
      </c>
      <c r="G293" s="46" t="s">
        <v>53</v>
      </c>
      <c r="H293" s="47">
        <f>F293/E293</f>
        <v>1.0580645161290323</v>
      </c>
      <c r="I293" s="43" t="s">
        <v>119</v>
      </c>
    </row>
    <row r="294" spans="1:9" ht="38.25">
      <c r="A294" s="29" t="s">
        <v>115</v>
      </c>
      <c r="B294" s="3"/>
      <c r="C294" s="3" t="s">
        <v>60</v>
      </c>
      <c r="D294" s="3" t="s">
        <v>39</v>
      </c>
      <c r="E294" s="15">
        <v>1</v>
      </c>
      <c r="F294" s="15">
        <v>1</v>
      </c>
      <c r="G294" s="46" t="s">
        <v>53</v>
      </c>
      <c r="H294" s="47">
        <f>F294/E294</f>
        <v>1</v>
      </c>
      <c r="I294" s="35"/>
    </row>
    <row r="295" spans="1:9" ht="38.25" customHeight="1">
      <c r="A295" s="29" t="s">
        <v>116</v>
      </c>
      <c r="B295" s="3"/>
      <c r="C295" s="3" t="s">
        <v>61</v>
      </c>
      <c r="D295" s="3" t="s">
        <v>39</v>
      </c>
      <c r="E295" s="15">
        <v>1</v>
      </c>
      <c r="F295" s="15">
        <v>1</v>
      </c>
      <c r="G295" s="46" t="s">
        <v>53</v>
      </c>
      <c r="H295" s="47">
        <f>F295/E295</f>
        <v>1</v>
      </c>
      <c r="I295" s="35"/>
    </row>
    <row r="296" spans="1:9" ht="114.75">
      <c r="A296" s="29" t="s">
        <v>117</v>
      </c>
      <c r="B296" s="3"/>
      <c r="C296" s="3" t="s">
        <v>62</v>
      </c>
      <c r="D296" s="3" t="s">
        <v>39</v>
      </c>
      <c r="E296" s="15">
        <v>1</v>
      </c>
      <c r="F296" s="15">
        <v>1</v>
      </c>
      <c r="G296" s="46" t="s">
        <v>53</v>
      </c>
      <c r="H296" s="47">
        <f>F296/E296</f>
        <v>1</v>
      </c>
      <c r="I296" s="35"/>
    </row>
    <row r="297" spans="1:9" ht="408.75" customHeight="1">
      <c r="A297" s="48" t="s">
        <v>118</v>
      </c>
      <c r="B297" s="3"/>
      <c r="C297" s="8" t="s">
        <v>63</v>
      </c>
      <c r="D297" s="8" t="s">
        <v>39</v>
      </c>
      <c r="E297" s="15">
        <v>1</v>
      </c>
      <c r="F297" s="15">
        <v>1</v>
      </c>
      <c r="G297" s="46" t="s">
        <v>53</v>
      </c>
      <c r="H297" s="49">
        <f>F297/E297</f>
        <v>1</v>
      </c>
      <c r="I297" s="35"/>
    </row>
    <row r="298" spans="1:9" ht="89.25">
      <c r="A298" s="29">
        <v>15</v>
      </c>
      <c r="B298" s="30" t="s">
        <v>169</v>
      </c>
      <c r="C298" s="3"/>
      <c r="D298" s="3"/>
      <c r="E298" s="15"/>
      <c r="F298" s="15"/>
      <c r="G298" s="43"/>
      <c r="H298" s="51"/>
      <c r="I298" s="35"/>
    </row>
    <row r="299" spans="1:9" ht="63.75">
      <c r="A299" s="44" t="s">
        <v>186</v>
      </c>
      <c r="B299" s="3"/>
      <c r="C299" s="3" t="s">
        <v>52</v>
      </c>
      <c r="D299" s="3" t="s">
        <v>39</v>
      </c>
      <c r="E299" s="15">
        <f>ROUND(F36/F42,3)</f>
        <v>0.003</v>
      </c>
      <c r="F299" s="15">
        <f>ROUND(G36/G42,3)</f>
        <v>0.005</v>
      </c>
      <c r="G299" s="46" t="s">
        <v>53</v>
      </c>
      <c r="H299" s="47">
        <f>F299/E299</f>
        <v>1.6666666666666667</v>
      </c>
      <c r="I299" s="43" t="s">
        <v>119</v>
      </c>
    </row>
    <row r="300" spans="1:9" ht="38.25">
      <c r="A300" s="29" t="s">
        <v>187</v>
      </c>
      <c r="B300" s="3"/>
      <c r="C300" s="3" t="s">
        <v>60</v>
      </c>
      <c r="D300" s="3" t="s">
        <v>39</v>
      </c>
      <c r="E300" s="15">
        <v>1</v>
      </c>
      <c r="F300" s="15">
        <v>1</v>
      </c>
      <c r="G300" s="46" t="s">
        <v>53</v>
      </c>
      <c r="H300" s="47">
        <f>F300/E300</f>
        <v>1</v>
      </c>
      <c r="I300" s="35"/>
    </row>
    <row r="301" spans="1:9" ht="38.25" customHeight="1">
      <c r="A301" s="29" t="s">
        <v>188</v>
      </c>
      <c r="B301" s="3"/>
      <c r="C301" s="3" t="s">
        <v>61</v>
      </c>
      <c r="D301" s="3" t="s">
        <v>39</v>
      </c>
      <c r="E301" s="15">
        <v>1</v>
      </c>
      <c r="F301" s="15">
        <v>1</v>
      </c>
      <c r="G301" s="46" t="s">
        <v>53</v>
      </c>
      <c r="H301" s="47">
        <f>F301/E301</f>
        <v>1</v>
      </c>
      <c r="I301" s="35"/>
    </row>
    <row r="302" spans="1:9" ht="114.75">
      <c r="A302" s="29" t="s">
        <v>189</v>
      </c>
      <c r="B302" s="3"/>
      <c r="C302" s="3" t="s">
        <v>62</v>
      </c>
      <c r="D302" s="3" t="s">
        <v>39</v>
      </c>
      <c r="E302" s="15">
        <v>1</v>
      </c>
      <c r="F302" s="15">
        <v>1</v>
      </c>
      <c r="G302" s="46" t="s">
        <v>53</v>
      </c>
      <c r="H302" s="47">
        <f>F302/E302</f>
        <v>1</v>
      </c>
      <c r="I302" s="35"/>
    </row>
    <row r="303" spans="1:9" ht="354.75" customHeight="1">
      <c r="A303" s="48" t="s">
        <v>190</v>
      </c>
      <c r="B303" s="3"/>
      <c r="C303" s="8" t="s">
        <v>63</v>
      </c>
      <c r="D303" s="8" t="s">
        <v>39</v>
      </c>
      <c r="E303" s="15">
        <v>1</v>
      </c>
      <c r="F303" s="15">
        <v>1</v>
      </c>
      <c r="G303" s="46" t="s">
        <v>53</v>
      </c>
      <c r="H303" s="49">
        <f>F303/E303</f>
        <v>1</v>
      </c>
      <c r="I303" s="35"/>
    </row>
    <row r="304" spans="1:9" ht="89.25">
      <c r="A304" s="29">
        <v>16</v>
      </c>
      <c r="B304" s="30" t="s">
        <v>126</v>
      </c>
      <c r="C304" s="3"/>
      <c r="D304" s="3"/>
      <c r="E304" s="15"/>
      <c r="F304" s="15"/>
      <c r="G304" s="43"/>
      <c r="H304" s="51"/>
      <c r="I304" s="35"/>
    </row>
    <row r="305" spans="1:9" ht="63.75">
      <c r="A305" s="44" t="s">
        <v>191</v>
      </c>
      <c r="B305" s="3"/>
      <c r="C305" s="3" t="s">
        <v>52</v>
      </c>
      <c r="D305" s="3" t="s">
        <v>39</v>
      </c>
      <c r="E305" s="15" t="e">
        <f>ROUND(#REF!/F42,3)</f>
        <v>#REF!</v>
      </c>
      <c r="F305" s="15" t="e">
        <f>ROUND(#REF!/G42,3)</f>
        <v>#REF!</v>
      </c>
      <c r="G305" s="46" t="s">
        <v>53</v>
      </c>
      <c r="H305" s="47" t="e">
        <f>F305/E305</f>
        <v>#REF!</v>
      </c>
      <c r="I305" s="43" t="s">
        <v>119</v>
      </c>
    </row>
    <row r="306" spans="1:9" ht="38.25">
      <c r="A306" s="29" t="s">
        <v>192</v>
      </c>
      <c r="B306" s="3"/>
      <c r="C306" s="3" t="s">
        <v>60</v>
      </c>
      <c r="D306" s="3" t="s">
        <v>39</v>
      </c>
      <c r="E306" s="15">
        <v>0</v>
      </c>
      <c r="F306" s="15">
        <v>0</v>
      </c>
      <c r="G306" s="46" t="s">
        <v>53</v>
      </c>
      <c r="H306" s="47" t="e">
        <f>F306/E306</f>
        <v>#DIV/0!</v>
      </c>
      <c r="I306" s="35"/>
    </row>
    <row r="307" spans="1:9" ht="38.25" customHeight="1">
      <c r="A307" s="29" t="s">
        <v>193</v>
      </c>
      <c r="B307" s="3"/>
      <c r="C307" s="3" t="s">
        <v>61</v>
      </c>
      <c r="D307" s="3" t="s">
        <v>39</v>
      </c>
      <c r="E307" s="15">
        <v>0</v>
      </c>
      <c r="F307" s="15">
        <v>0</v>
      </c>
      <c r="G307" s="46" t="s">
        <v>53</v>
      </c>
      <c r="H307" s="47" t="e">
        <f>F307/E307</f>
        <v>#DIV/0!</v>
      </c>
      <c r="I307" s="35"/>
    </row>
    <row r="308" spans="1:9" ht="114.75">
      <c r="A308" s="29" t="s">
        <v>194</v>
      </c>
      <c r="B308" s="3"/>
      <c r="C308" s="3" t="s">
        <v>62</v>
      </c>
      <c r="D308" s="3" t="s">
        <v>39</v>
      </c>
      <c r="E308" s="15">
        <v>0</v>
      </c>
      <c r="F308" s="15">
        <v>0</v>
      </c>
      <c r="G308" s="46" t="s">
        <v>53</v>
      </c>
      <c r="H308" s="47" t="e">
        <f>F308/E308</f>
        <v>#DIV/0!</v>
      </c>
      <c r="I308" s="35"/>
    </row>
    <row r="309" spans="1:9" ht="365.25" customHeight="1">
      <c r="A309" s="48" t="s">
        <v>195</v>
      </c>
      <c r="B309" s="3"/>
      <c r="C309" s="8" t="s">
        <v>63</v>
      </c>
      <c r="D309" s="8" t="s">
        <v>39</v>
      </c>
      <c r="E309" s="15">
        <v>0</v>
      </c>
      <c r="F309" s="15">
        <v>0</v>
      </c>
      <c r="G309" s="46" t="s">
        <v>53</v>
      </c>
      <c r="H309" s="49" t="e">
        <f>F309/E309</f>
        <v>#DIV/0!</v>
      </c>
      <c r="I309" s="35"/>
    </row>
    <row r="310" spans="1:9" ht="90">
      <c r="A310" s="29">
        <v>17</v>
      </c>
      <c r="B310" s="30" t="s">
        <v>182</v>
      </c>
      <c r="C310" s="3"/>
      <c r="D310" s="3"/>
      <c r="E310" s="15"/>
      <c r="F310" s="15"/>
      <c r="G310" s="43"/>
      <c r="H310" s="51"/>
      <c r="I310" s="35"/>
    </row>
    <row r="311" spans="1:9" ht="63.75">
      <c r="A311" s="44" t="s">
        <v>128</v>
      </c>
      <c r="B311" s="3"/>
      <c r="C311" s="3" t="s">
        <v>52</v>
      </c>
      <c r="D311" s="3" t="s">
        <v>39</v>
      </c>
      <c r="E311" s="15">
        <f>ROUND(F37/F42,3)</f>
        <v>0.008</v>
      </c>
      <c r="F311" s="15">
        <f>ROUND(G37/G42,3)</f>
        <v>0.015</v>
      </c>
      <c r="G311" s="46" t="s">
        <v>53</v>
      </c>
      <c r="H311" s="47">
        <f>F311/E311</f>
        <v>1.875</v>
      </c>
      <c r="I311" s="43" t="s">
        <v>119</v>
      </c>
    </row>
    <row r="312" spans="1:9" ht="38.25">
      <c r="A312" s="29" t="s">
        <v>129</v>
      </c>
      <c r="B312" s="3"/>
      <c r="C312" s="3" t="s">
        <v>60</v>
      </c>
      <c r="D312" s="3" t="s">
        <v>39</v>
      </c>
      <c r="E312" s="15">
        <v>1</v>
      </c>
      <c r="F312" s="15">
        <v>1</v>
      </c>
      <c r="G312" s="46" t="s">
        <v>53</v>
      </c>
      <c r="H312" s="47">
        <f>F312/E312</f>
        <v>1</v>
      </c>
      <c r="I312" s="35"/>
    </row>
    <row r="313" spans="1:9" ht="38.25" customHeight="1">
      <c r="A313" s="29" t="s">
        <v>130</v>
      </c>
      <c r="B313" s="3"/>
      <c r="C313" s="3" t="s">
        <v>61</v>
      </c>
      <c r="D313" s="3" t="s">
        <v>39</v>
      </c>
      <c r="E313" s="15">
        <v>1</v>
      </c>
      <c r="F313" s="15">
        <v>1</v>
      </c>
      <c r="G313" s="46" t="s">
        <v>53</v>
      </c>
      <c r="H313" s="47">
        <f>F313/E313</f>
        <v>1</v>
      </c>
      <c r="I313" s="35"/>
    </row>
    <row r="314" spans="1:9" ht="114.75">
      <c r="A314" s="29" t="s">
        <v>131</v>
      </c>
      <c r="B314" s="3"/>
      <c r="C314" s="3" t="s">
        <v>62</v>
      </c>
      <c r="D314" s="3" t="s">
        <v>39</v>
      </c>
      <c r="E314" s="15">
        <v>1</v>
      </c>
      <c r="F314" s="15">
        <v>1</v>
      </c>
      <c r="G314" s="46" t="s">
        <v>53</v>
      </c>
      <c r="H314" s="47">
        <f>F314/E314</f>
        <v>1</v>
      </c>
      <c r="I314" s="35"/>
    </row>
    <row r="315" spans="1:9" ht="15" customHeight="1">
      <c r="A315" s="48" t="s">
        <v>132</v>
      </c>
      <c r="B315" s="3"/>
      <c r="C315" s="8" t="s">
        <v>63</v>
      </c>
      <c r="D315" s="8" t="s">
        <v>39</v>
      </c>
      <c r="E315" s="15">
        <v>1</v>
      </c>
      <c r="F315" s="15">
        <v>1</v>
      </c>
      <c r="G315" s="46" t="s">
        <v>53</v>
      </c>
      <c r="H315" s="49">
        <f>F315/E315</f>
        <v>1</v>
      </c>
      <c r="I315" s="35"/>
    </row>
    <row r="316" spans="1:9" ht="90">
      <c r="A316" s="29">
        <v>18</v>
      </c>
      <c r="B316" s="30" t="s">
        <v>196</v>
      </c>
      <c r="C316" s="3"/>
      <c r="D316" s="3"/>
      <c r="E316" s="15"/>
      <c r="F316" s="15"/>
      <c r="G316" s="43"/>
      <c r="H316" s="51"/>
      <c r="I316" s="35"/>
    </row>
    <row r="317" spans="1:9" ht="63.75">
      <c r="A317" s="44" t="s">
        <v>133</v>
      </c>
      <c r="B317" s="3"/>
      <c r="C317" s="3" t="s">
        <v>52</v>
      </c>
      <c r="D317" s="3" t="s">
        <v>39</v>
      </c>
      <c r="E317" s="15">
        <f>ROUND(F38/F42,3)</f>
        <v>0.008</v>
      </c>
      <c r="F317" s="15">
        <f>ROUND(G38/G42,3)</f>
        <v>0.004</v>
      </c>
      <c r="G317" s="46" t="s">
        <v>53</v>
      </c>
      <c r="H317" s="47">
        <f>F317/E317</f>
        <v>0.5</v>
      </c>
      <c r="I317" s="43" t="s">
        <v>119</v>
      </c>
    </row>
    <row r="318" spans="1:9" ht="38.25">
      <c r="A318" s="29" t="s">
        <v>134</v>
      </c>
      <c r="B318" s="3"/>
      <c r="C318" s="3" t="s">
        <v>60</v>
      </c>
      <c r="D318" s="3" t="s">
        <v>39</v>
      </c>
      <c r="E318" s="15">
        <v>1</v>
      </c>
      <c r="F318" s="15">
        <v>1</v>
      </c>
      <c r="G318" s="46" t="s">
        <v>53</v>
      </c>
      <c r="H318" s="47">
        <f>F318/E318</f>
        <v>1</v>
      </c>
      <c r="I318" s="35"/>
    </row>
    <row r="319" spans="1:9" ht="38.25" customHeight="1">
      <c r="A319" s="29" t="s">
        <v>135</v>
      </c>
      <c r="B319" s="3"/>
      <c r="C319" s="3" t="s">
        <v>61</v>
      </c>
      <c r="D319" s="3" t="s">
        <v>39</v>
      </c>
      <c r="E319" s="15">
        <v>1</v>
      </c>
      <c r="F319" s="15">
        <v>1</v>
      </c>
      <c r="G319" s="46" t="s">
        <v>53</v>
      </c>
      <c r="H319" s="47">
        <f>F319/E319</f>
        <v>1</v>
      </c>
      <c r="I319" s="35"/>
    </row>
    <row r="320" spans="1:9" ht="114.75">
      <c r="A320" s="29" t="s">
        <v>136</v>
      </c>
      <c r="B320" s="3"/>
      <c r="C320" s="3" t="s">
        <v>62</v>
      </c>
      <c r="D320" s="3" t="s">
        <v>39</v>
      </c>
      <c r="E320" s="15">
        <v>1</v>
      </c>
      <c r="F320" s="15">
        <v>1</v>
      </c>
      <c r="G320" s="46" t="s">
        <v>53</v>
      </c>
      <c r="H320" s="47">
        <f>F320/E320</f>
        <v>1</v>
      </c>
      <c r="I320" s="35"/>
    </row>
    <row r="321" spans="1:9" ht="15" customHeight="1">
      <c r="A321" s="48" t="s">
        <v>137</v>
      </c>
      <c r="B321" s="3"/>
      <c r="C321" s="8" t="s">
        <v>63</v>
      </c>
      <c r="D321" s="8" t="s">
        <v>39</v>
      </c>
      <c r="E321" s="15">
        <v>1</v>
      </c>
      <c r="F321" s="15">
        <v>1</v>
      </c>
      <c r="G321" s="46" t="s">
        <v>53</v>
      </c>
      <c r="H321" s="49">
        <f>F321/E321</f>
        <v>1</v>
      </c>
      <c r="I321" s="35"/>
    </row>
    <row r="322" spans="1:9" ht="89.25">
      <c r="A322" s="29">
        <v>19</v>
      </c>
      <c r="B322" s="30" t="s">
        <v>197</v>
      </c>
      <c r="C322" s="3"/>
      <c r="D322" s="3"/>
      <c r="E322" s="15"/>
      <c r="F322" s="15"/>
      <c r="G322" s="43"/>
      <c r="H322" s="51"/>
      <c r="I322" s="35"/>
    </row>
    <row r="323" spans="1:9" ht="63.75">
      <c r="A323" s="44" t="s">
        <v>138</v>
      </c>
      <c r="B323" s="3"/>
      <c r="C323" s="3" t="s">
        <v>52</v>
      </c>
      <c r="D323" s="3" t="s">
        <v>39</v>
      </c>
      <c r="E323" s="15">
        <f>ROUND(F39/F42,3)</f>
        <v>0.008</v>
      </c>
      <c r="F323" s="15">
        <f>ROUND(G39/G42,3)</f>
        <v>0.014</v>
      </c>
      <c r="G323" s="46" t="s">
        <v>53</v>
      </c>
      <c r="H323" s="47">
        <f>F323/E323</f>
        <v>1.75</v>
      </c>
      <c r="I323" s="43" t="s">
        <v>119</v>
      </c>
    </row>
    <row r="324" spans="1:9" ht="38.25">
      <c r="A324" s="29" t="s">
        <v>139</v>
      </c>
      <c r="B324" s="3"/>
      <c r="C324" s="3" t="s">
        <v>60</v>
      </c>
      <c r="D324" s="3" t="s">
        <v>39</v>
      </c>
      <c r="E324" s="15">
        <v>1</v>
      </c>
      <c r="F324" s="15">
        <v>1</v>
      </c>
      <c r="G324" s="46" t="s">
        <v>53</v>
      </c>
      <c r="H324" s="47">
        <f>F324/E324</f>
        <v>1</v>
      </c>
      <c r="I324" s="35"/>
    </row>
    <row r="325" spans="1:9" ht="38.25" customHeight="1">
      <c r="A325" s="29" t="s">
        <v>140</v>
      </c>
      <c r="B325" s="3"/>
      <c r="C325" s="3" t="s">
        <v>61</v>
      </c>
      <c r="D325" s="3" t="s">
        <v>39</v>
      </c>
      <c r="E325" s="15">
        <v>1</v>
      </c>
      <c r="F325" s="15">
        <v>1</v>
      </c>
      <c r="G325" s="46" t="s">
        <v>53</v>
      </c>
      <c r="H325" s="47">
        <f>F325/E325</f>
        <v>1</v>
      </c>
      <c r="I325" s="35"/>
    </row>
    <row r="326" spans="1:9" ht="114.75">
      <c r="A326" s="29" t="s">
        <v>141</v>
      </c>
      <c r="B326" s="3"/>
      <c r="C326" s="3" t="s">
        <v>62</v>
      </c>
      <c r="D326" s="3" t="s">
        <v>39</v>
      </c>
      <c r="E326" s="15">
        <v>1</v>
      </c>
      <c r="F326" s="15">
        <v>1</v>
      </c>
      <c r="G326" s="46" t="s">
        <v>53</v>
      </c>
      <c r="H326" s="47">
        <f>F326/E326</f>
        <v>1</v>
      </c>
      <c r="I326" s="35"/>
    </row>
    <row r="327" spans="1:9" ht="15" customHeight="1">
      <c r="A327" s="48" t="s">
        <v>142</v>
      </c>
      <c r="B327" s="3"/>
      <c r="C327" s="8" t="s">
        <v>63</v>
      </c>
      <c r="D327" s="8" t="s">
        <v>39</v>
      </c>
      <c r="E327" s="15">
        <v>1</v>
      </c>
      <c r="F327" s="15">
        <v>1</v>
      </c>
      <c r="G327" s="46" t="s">
        <v>53</v>
      </c>
      <c r="H327" s="49">
        <f>F327/E327</f>
        <v>1</v>
      </c>
      <c r="I327" s="35"/>
    </row>
    <row r="328" spans="1:9" ht="89.25">
      <c r="A328" s="29">
        <v>20</v>
      </c>
      <c r="B328" s="30" t="s">
        <v>198</v>
      </c>
      <c r="C328" s="3"/>
      <c r="D328" s="3"/>
      <c r="E328" s="15"/>
      <c r="F328" s="15"/>
      <c r="G328" s="43"/>
      <c r="H328" s="51"/>
      <c r="I328" s="35"/>
    </row>
    <row r="329" spans="1:9" ht="63.75">
      <c r="A329" s="44" t="s">
        <v>143</v>
      </c>
      <c r="B329" s="3"/>
      <c r="C329" s="3" t="s">
        <v>52</v>
      </c>
      <c r="D329" s="3" t="s">
        <v>39</v>
      </c>
      <c r="E329" s="15" t="e">
        <f>ROUND(#REF!/F42,3)</f>
        <v>#REF!</v>
      </c>
      <c r="F329" s="15" t="e">
        <f>ROUND(#REF!/G42,3)</f>
        <v>#REF!</v>
      </c>
      <c r="G329" s="46" t="s">
        <v>53</v>
      </c>
      <c r="H329" s="47" t="e">
        <f>F329/E329</f>
        <v>#REF!</v>
      </c>
      <c r="I329" s="43" t="s">
        <v>119</v>
      </c>
    </row>
    <row r="330" spans="1:9" ht="38.25">
      <c r="A330" s="29" t="s">
        <v>144</v>
      </c>
      <c r="B330" s="3"/>
      <c r="C330" s="3" t="s">
        <v>60</v>
      </c>
      <c r="D330" s="3" t="s">
        <v>39</v>
      </c>
      <c r="E330" s="15">
        <v>0</v>
      </c>
      <c r="F330" s="15">
        <v>0</v>
      </c>
      <c r="G330" s="46" t="s">
        <v>53</v>
      </c>
      <c r="H330" s="47" t="e">
        <f>F330/E330</f>
        <v>#DIV/0!</v>
      </c>
      <c r="I330" s="35"/>
    </row>
    <row r="331" spans="1:9" ht="38.25" customHeight="1">
      <c r="A331" s="29" t="s">
        <v>145</v>
      </c>
      <c r="B331" s="3"/>
      <c r="C331" s="3" t="s">
        <v>61</v>
      </c>
      <c r="D331" s="3" t="s">
        <v>39</v>
      </c>
      <c r="E331" s="15">
        <v>0</v>
      </c>
      <c r="F331" s="15">
        <v>0</v>
      </c>
      <c r="G331" s="46" t="s">
        <v>53</v>
      </c>
      <c r="H331" s="47" t="e">
        <f>F331/E331</f>
        <v>#DIV/0!</v>
      </c>
      <c r="I331" s="35"/>
    </row>
    <row r="332" spans="1:9" ht="114.75">
      <c r="A332" s="29" t="s">
        <v>146</v>
      </c>
      <c r="B332" s="3"/>
      <c r="C332" s="3" t="s">
        <v>62</v>
      </c>
      <c r="D332" s="3" t="s">
        <v>39</v>
      </c>
      <c r="E332" s="15">
        <v>0</v>
      </c>
      <c r="F332" s="15">
        <v>0</v>
      </c>
      <c r="G332" s="46" t="s">
        <v>53</v>
      </c>
      <c r="H332" s="47" t="e">
        <f>F332/E332</f>
        <v>#DIV/0!</v>
      </c>
      <c r="I332" s="35"/>
    </row>
    <row r="333" spans="1:9" ht="15" customHeight="1">
      <c r="A333" s="48" t="s">
        <v>147</v>
      </c>
      <c r="B333" s="3"/>
      <c r="C333" s="8" t="s">
        <v>63</v>
      </c>
      <c r="D333" s="8" t="s">
        <v>39</v>
      </c>
      <c r="E333" s="15">
        <v>0</v>
      </c>
      <c r="F333" s="15">
        <v>0</v>
      </c>
      <c r="G333" s="46" t="s">
        <v>53</v>
      </c>
      <c r="H333" s="49" t="e">
        <f>F333/E333</f>
        <v>#DIV/0!</v>
      </c>
      <c r="I333" s="35"/>
    </row>
    <row r="334" spans="1:9" ht="89.25">
      <c r="A334" s="29">
        <v>21</v>
      </c>
      <c r="B334" s="30" t="s">
        <v>199</v>
      </c>
      <c r="C334" s="3"/>
      <c r="D334" s="3"/>
      <c r="E334" s="15"/>
      <c r="F334" s="15"/>
      <c r="G334" s="43"/>
      <c r="H334" s="51"/>
      <c r="I334" s="35"/>
    </row>
    <row r="335" spans="1:9" ht="63.75">
      <c r="A335" s="44" t="s">
        <v>148</v>
      </c>
      <c r="B335" s="3"/>
      <c r="C335" s="3" t="s">
        <v>52</v>
      </c>
      <c r="D335" s="3" t="s">
        <v>39</v>
      </c>
      <c r="E335" s="15">
        <f>ROUND(F40/F42,3)</f>
        <v>0.002</v>
      </c>
      <c r="F335" s="15">
        <v>0.007</v>
      </c>
      <c r="G335" s="46" t="s">
        <v>53</v>
      </c>
      <c r="H335" s="47">
        <f>F335/E335</f>
        <v>3.5</v>
      </c>
      <c r="I335" s="43" t="s">
        <v>119</v>
      </c>
    </row>
    <row r="336" spans="1:9" ht="38.25">
      <c r="A336" s="29" t="s">
        <v>149</v>
      </c>
      <c r="B336" s="3"/>
      <c r="C336" s="3" t="s">
        <v>60</v>
      </c>
      <c r="D336" s="3" t="s">
        <v>39</v>
      </c>
      <c r="E336" s="15">
        <v>1</v>
      </c>
      <c r="F336" s="15">
        <v>1</v>
      </c>
      <c r="G336" s="46" t="s">
        <v>53</v>
      </c>
      <c r="H336" s="47">
        <f>F336/E336</f>
        <v>1</v>
      </c>
      <c r="I336" s="35"/>
    </row>
    <row r="337" spans="1:9" ht="38.25" customHeight="1">
      <c r="A337" s="29" t="s">
        <v>150</v>
      </c>
      <c r="B337" s="3"/>
      <c r="C337" s="3" t="s">
        <v>61</v>
      </c>
      <c r="D337" s="3" t="s">
        <v>39</v>
      </c>
      <c r="E337" s="15">
        <v>1</v>
      </c>
      <c r="F337" s="15">
        <v>1</v>
      </c>
      <c r="G337" s="46" t="s">
        <v>53</v>
      </c>
      <c r="H337" s="47">
        <f>F337/E337</f>
        <v>1</v>
      </c>
      <c r="I337" s="35"/>
    </row>
    <row r="338" spans="1:9" ht="114.75">
      <c r="A338" s="29" t="s">
        <v>151</v>
      </c>
      <c r="B338" s="3"/>
      <c r="C338" s="3" t="s">
        <v>62</v>
      </c>
      <c r="D338" s="3" t="s">
        <v>39</v>
      </c>
      <c r="E338" s="15">
        <v>1</v>
      </c>
      <c r="F338" s="15">
        <v>1</v>
      </c>
      <c r="G338" s="46" t="s">
        <v>53</v>
      </c>
      <c r="H338" s="47">
        <f>F338/E338</f>
        <v>1</v>
      </c>
      <c r="I338" s="35"/>
    </row>
    <row r="339" spans="1:9" ht="15" customHeight="1">
      <c r="A339" s="48" t="s">
        <v>152</v>
      </c>
      <c r="B339" s="3"/>
      <c r="C339" s="8" t="s">
        <v>63</v>
      </c>
      <c r="D339" s="8" t="s">
        <v>39</v>
      </c>
      <c r="E339" s="15">
        <v>1</v>
      </c>
      <c r="F339" s="15">
        <v>1</v>
      </c>
      <c r="G339" s="46" t="s">
        <v>53</v>
      </c>
      <c r="H339" s="49">
        <f>F339/E339</f>
        <v>1</v>
      </c>
      <c r="I339" s="35"/>
    </row>
    <row r="340" spans="1:9" ht="149.25">
      <c r="A340" s="29">
        <v>22</v>
      </c>
      <c r="B340" s="30" t="s">
        <v>200</v>
      </c>
      <c r="C340" s="3"/>
      <c r="D340" s="3"/>
      <c r="E340" s="15"/>
      <c r="F340" s="15"/>
      <c r="G340" s="43"/>
      <c r="H340" s="51"/>
      <c r="I340" s="35"/>
    </row>
    <row r="341" spans="1:9" ht="63.75">
      <c r="A341" s="44" t="s">
        <v>153</v>
      </c>
      <c r="B341" s="3"/>
      <c r="C341" s="3" t="s">
        <v>52</v>
      </c>
      <c r="D341" s="3" t="s">
        <v>39</v>
      </c>
      <c r="E341" s="15" t="e">
        <f>ROUND(#REF!/F42,3)</f>
        <v>#REF!</v>
      </c>
      <c r="F341" s="15" t="e">
        <f>ROUND(#REF!/G42,3)</f>
        <v>#REF!</v>
      </c>
      <c r="G341" s="46" t="s">
        <v>53</v>
      </c>
      <c r="H341" s="47" t="e">
        <f>F341/E341</f>
        <v>#REF!</v>
      </c>
      <c r="I341" s="43" t="s">
        <v>119</v>
      </c>
    </row>
    <row r="342" spans="1:9" ht="38.25">
      <c r="A342" s="29" t="s">
        <v>154</v>
      </c>
      <c r="B342" s="3"/>
      <c r="C342" s="3" t="s">
        <v>60</v>
      </c>
      <c r="D342" s="3" t="s">
        <v>39</v>
      </c>
      <c r="E342" s="15">
        <v>0</v>
      </c>
      <c r="F342" s="15">
        <v>0</v>
      </c>
      <c r="G342" s="46" t="s">
        <v>53</v>
      </c>
      <c r="H342" s="47" t="e">
        <f>F342/E342</f>
        <v>#DIV/0!</v>
      </c>
      <c r="I342" s="35"/>
    </row>
    <row r="343" spans="1:9" ht="38.25" customHeight="1">
      <c r="A343" s="29" t="s">
        <v>155</v>
      </c>
      <c r="B343" s="3"/>
      <c r="C343" s="3" t="s">
        <v>61</v>
      </c>
      <c r="D343" s="3" t="s">
        <v>39</v>
      </c>
      <c r="E343" s="15">
        <v>0</v>
      </c>
      <c r="F343" s="15">
        <v>0</v>
      </c>
      <c r="G343" s="46" t="s">
        <v>53</v>
      </c>
      <c r="H343" s="47" t="e">
        <f>F343/E343</f>
        <v>#DIV/0!</v>
      </c>
      <c r="I343" s="35"/>
    </row>
    <row r="344" spans="1:9" ht="114.75">
      <c r="A344" s="29" t="s">
        <v>156</v>
      </c>
      <c r="B344" s="3"/>
      <c r="C344" s="3" t="s">
        <v>62</v>
      </c>
      <c r="D344" s="3" t="s">
        <v>39</v>
      </c>
      <c r="E344" s="15">
        <v>0</v>
      </c>
      <c r="F344" s="15">
        <v>0</v>
      </c>
      <c r="G344" s="46" t="s">
        <v>53</v>
      </c>
      <c r="H344" s="47" t="e">
        <f>F344/E344</f>
        <v>#DIV/0!</v>
      </c>
      <c r="I344" s="35"/>
    </row>
    <row r="345" spans="1:9" ht="15" customHeight="1">
      <c r="A345" s="48" t="s">
        <v>157</v>
      </c>
      <c r="B345" s="3"/>
      <c r="C345" s="8" t="s">
        <v>63</v>
      </c>
      <c r="D345" s="8" t="s">
        <v>39</v>
      </c>
      <c r="E345" s="15">
        <v>0</v>
      </c>
      <c r="F345" s="15">
        <v>0</v>
      </c>
      <c r="G345" s="46" t="s">
        <v>53</v>
      </c>
      <c r="H345" s="49" t="e">
        <f>F345/E345</f>
        <v>#DIV/0!</v>
      </c>
      <c r="I345" s="35"/>
    </row>
    <row r="346" spans="1:9" ht="180">
      <c r="A346" s="29">
        <v>23</v>
      </c>
      <c r="B346" s="32" t="s">
        <v>123</v>
      </c>
      <c r="C346" s="3"/>
      <c r="D346" s="3"/>
      <c r="E346" s="15"/>
      <c r="F346" s="15"/>
      <c r="G346" s="43"/>
      <c r="H346" s="51"/>
      <c r="I346" s="35"/>
    </row>
    <row r="347" spans="1:9" ht="45">
      <c r="A347" s="44" t="s">
        <v>158</v>
      </c>
      <c r="B347" s="5"/>
      <c r="C347" s="5" t="s">
        <v>162</v>
      </c>
      <c r="D347" s="5" t="s">
        <v>163</v>
      </c>
      <c r="E347" s="15">
        <v>1</v>
      </c>
      <c r="F347" s="15">
        <f>H41</f>
        <v>0.48</v>
      </c>
      <c r="G347" s="46" t="s">
        <v>53</v>
      </c>
      <c r="H347" s="51">
        <f>F347/E347</f>
        <v>0.48</v>
      </c>
      <c r="I347" s="35"/>
    </row>
    <row r="348" spans="1:9" ht="22.5">
      <c r="A348" s="29" t="s">
        <v>159</v>
      </c>
      <c r="B348" s="6"/>
      <c r="C348" s="5" t="s">
        <v>164</v>
      </c>
      <c r="D348" s="6" t="s">
        <v>165</v>
      </c>
      <c r="E348" s="52">
        <v>5</v>
      </c>
      <c r="F348" s="52">
        <v>3</v>
      </c>
      <c r="G348" s="46" t="s">
        <v>53</v>
      </c>
      <c r="H348" s="51">
        <f>F348/E348</f>
        <v>0.6</v>
      </c>
      <c r="I348" s="35"/>
    </row>
    <row r="349" spans="1:9" ht="22.5">
      <c r="A349" s="29" t="s">
        <v>160</v>
      </c>
      <c r="B349" s="7"/>
      <c r="C349" s="5" t="s">
        <v>166</v>
      </c>
      <c r="D349" s="7" t="s">
        <v>167</v>
      </c>
      <c r="E349" s="52">
        <v>0</v>
      </c>
      <c r="F349" s="52">
        <v>0</v>
      </c>
      <c r="G349" s="46" t="s">
        <v>53</v>
      </c>
      <c r="H349" s="51">
        <v>0</v>
      </c>
      <c r="I349" s="35"/>
    </row>
    <row r="350" spans="1:9" ht="22.5">
      <c r="A350" s="29" t="s">
        <v>161</v>
      </c>
      <c r="B350" s="7"/>
      <c r="C350" s="5" t="s">
        <v>168</v>
      </c>
      <c r="D350" s="7" t="s">
        <v>163</v>
      </c>
      <c r="E350" s="45">
        <v>1</v>
      </c>
      <c r="F350" s="45">
        <v>1</v>
      </c>
      <c r="G350" s="46" t="s">
        <v>53</v>
      </c>
      <c r="H350" s="51">
        <f>F350/E350</f>
        <v>1</v>
      </c>
      <c r="I350" s="35"/>
    </row>
    <row r="351" ht="15">
      <c r="F351" s="15" t="e">
        <f>F213+F221+F227+F233+F239+F245+F251+F257+F263+F269+F275+F281+F287+F293+F299+F305+F311+F317+F323+F329+F335+F341</f>
        <v>#REF!</v>
      </c>
    </row>
  </sheetData>
  <sheetProtection/>
  <mergeCells count="45">
    <mergeCell ref="A217:A218"/>
    <mergeCell ref="B15:E15"/>
    <mergeCell ref="D217:D218"/>
    <mergeCell ref="A20:G20"/>
    <mergeCell ref="F23:F24"/>
    <mergeCell ref="H217:H218"/>
    <mergeCell ref="C23:C24"/>
    <mergeCell ref="D23:D24"/>
    <mergeCell ref="A23:A24"/>
    <mergeCell ref="B23:B24"/>
    <mergeCell ref="L23:L24"/>
    <mergeCell ref="K23:K24"/>
    <mergeCell ref="I23:I24"/>
    <mergeCell ref="J23:J24"/>
    <mergeCell ref="A200:G200"/>
    <mergeCell ref="K26:K41"/>
    <mergeCell ref="E23:E24"/>
    <mergeCell ref="I209:I210"/>
    <mergeCell ref="A206:G206"/>
    <mergeCell ref="A207:G207"/>
    <mergeCell ref="A209:A210"/>
    <mergeCell ref="B209:B210"/>
    <mergeCell ref="C209:C210"/>
    <mergeCell ref="D209:D210"/>
    <mergeCell ref="E209:E210"/>
    <mergeCell ref="G209:G210"/>
    <mergeCell ref="C217:C218"/>
    <mergeCell ref="F2:F4"/>
    <mergeCell ref="A6:G6"/>
    <mergeCell ref="A21:G21"/>
    <mergeCell ref="A199:G199"/>
    <mergeCell ref="A10:G10"/>
    <mergeCell ref="A11:G11"/>
    <mergeCell ref="A8:G8"/>
    <mergeCell ref="A9:G9"/>
    <mergeCell ref="A12:G12"/>
    <mergeCell ref="B19:E19"/>
    <mergeCell ref="F19:G19"/>
    <mergeCell ref="A5:G5"/>
    <mergeCell ref="G23:G24"/>
    <mergeCell ref="F209:F210"/>
    <mergeCell ref="H23:H24"/>
    <mergeCell ref="A13:G13"/>
    <mergeCell ref="A14:G14"/>
    <mergeCell ref="A7:G7"/>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rowBreaks count="1" manualBreakCount="1">
    <brk id="20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2021-01-14T06:18:06Z</cp:lastPrinted>
  <dcterms:created xsi:type="dcterms:W3CDTF">2016-02-04T06:52:46Z</dcterms:created>
  <dcterms:modified xsi:type="dcterms:W3CDTF">2021-10-21T09:22:48Z</dcterms:modified>
  <cp:category/>
  <cp:version/>
  <cp:contentType/>
  <cp:contentStatus/>
</cp:coreProperties>
</file>